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878\Desktop\ИНФ. О РЕАЛИЗАЦИИ МП за 6 мес 2023года\"/>
    </mc:Choice>
  </mc:AlternateContent>
  <bookViews>
    <workbookView xWindow="0" yWindow="0" windowWidth="21570" windowHeight="8160"/>
  </bookViews>
  <sheets>
    <sheet name="за 6 мес 2023 год" sheetId="1" r:id="rId1"/>
  </sheets>
  <definedNames>
    <definedName name="_xlnm.Print_Titles" localSheetId="0">'за 6 мес 2023 год'!$5:$7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42" i="1" l="1"/>
  <c r="R45" i="1" l="1"/>
  <c r="R9" i="1"/>
  <c r="C42" i="1" l="1"/>
  <c r="R22" i="1" l="1"/>
  <c r="R20" i="1"/>
  <c r="R52" i="1" l="1"/>
  <c r="R51" i="1"/>
  <c r="R11" i="1"/>
  <c r="R43" i="1" l="1"/>
  <c r="R44" i="1"/>
  <c r="R54" i="1" l="1"/>
  <c r="C23" i="1" l="1"/>
  <c r="D23" i="1"/>
  <c r="C26" i="1"/>
  <c r="D26" i="1"/>
  <c r="C30" i="1"/>
  <c r="D30" i="1"/>
  <c r="D42" i="1" l="1"/>
  <c r="D17" i="1"/>
  <c r="C17" i="1"/>
  <c r="D15" i="1"/>
  <c r="C10" i="1"/>
  <c r="E9" i="1"/>
  <c r="F9" i="1"/>
  <c r="G9" i="1"/>
  <c r="H9" i="1"/>
  <c r="I9" i="1"/>
  <c r="J9" i="1"/>
  <c r="K9" i="1"/>
  <c r="L9" i="1"/>
  <c r="O9" i="1" l="1"/>
  <c r="O53" i="1" l="1"/>
  <c r="D45" i="1"/>
  <c r="C45" i="1"/>
  <c r="C40" i="1"/>
  <c r="D38" i="1"/>
  <c r="C38" i="1"/>
  <c r="D35" i="1"/>
  <c r="C35" i="1"/>
  <c r="D33" i="1"/>
  <c r="D9" i="1" s="1"/>
  <c r="C33" i="1"/>
  <c r="O35" i="1" l="1"/>
  <c r="O40" i="1"/>
  <c r="O30" i="1"/>
  <c r="O23" i="1"/>
  <c r="O33" i="1"/>
  <c r="O38" i="1"/>
  <c r="O26" i="1"/>
  <c r="O42" i="1"/>
  <c r="O45" i="1"/>
  <c r="O17" i="1"/>
  <c r="C15" i="1"/>
  <c r="C9" i="1" s="1"/>
  <c r="O15" i="1" l="1"/>
  <c r="O10" i="1" l="1"/>
  <c r="R58" i="1"/>
  <c r="R53" i="1" s="1"/>
  <c r="R57" i="1" l="1"/>
  <c r="R56" i="1"/>
  <c r="R55" i="1"/>
  <c r="R48" i="1"/>
  <c r="R47" i="1"/>
  <c r="R29" i="1" l="1"/>
  <c r="R39" i="1"/>
  <c r="R32" i="1" l="1"/>
  <c r="R18" i="1"/>
  <c r="R16" i="1" l="1"/>
  <c r="R21" i="1" l="1"/>
  <c r="R50" i="1" l="1"/>
  <c r="R49" i="1"/>
  <c r="R46" i="1"/>
  <c r="R41" i="1"/>
  <c r="R37" i="1"/>
  <c r="R36" i="1"/>
  <c r="R34" i="1"/>
  <c r="R31" i="1"/>
  <c r="R28" i="1"/>
  <c r="R27" i="1"/>
  <c r="R25" i="1"/>
  <c r="R24" i="1"/>
  <c r="R19" i="1"/>
  <c r="R14" i="1"/>
  <c r="R13" i="1"/>
  <c r="R12" i="1"/>
</calcChain>
</file>

<file path=xl/sharedStrings.xml><?xml version="1.0" encoding="utf-8"?>
<sst xmlns="http://schemas.openxmlformats.org/spreadsheetml/2006/main" count="95" uniqueCount="83">
  <si>
    <t>№ п/п</t>
  </si>
  <si>
    <t>Объемы финансирования (тыс. рублей)</t>
  </si>
  <si>
    <t>Целевые показатели</t>
  </si>
  <si>
    <t>Всего</t>
  </si>
  <si>
    <t>Областной бюджет</t>
  </si>
  <si>
    <t>Бюджет города Челябинска</t>
  </si>
  <si>
    <t>Бюджет района</t>
  </si>
  <si>
    <t>план</t>
  </si>
  <si>
    <t>факт</t>
  </si>
  <si>
    <t>Количество культурно-массовых мероприятий для досуга и развития самодеятельного художественного творчества (ед.)</t>
  </si>
  <si>
    <t>Охват культурно-массовыми мероприятиями жителей района (тыс. чел.)</t>
  </si>
  <si>
    <t>Количество физкультурно-оздоровительных и спортивно-массовых мероприятий для различных групп населения района (ед.)</t>
  </si>
  <si>
    <t>Количество культурно-массовых и гражданско-патриотических мероприятий, целевой аудиторией которых является молодежь района (ед.)</t>
  </si>
  <si>
    <t>Охват детей и молодежи района проводимыми мероприятиями (тыс. чел.)</t>
  </si>
  <si>
    <t>Доля судебных актов об отказе в исковых требованиях по судебным делам (спорам) о взыскании денежных средств с администрации района, от общего числа дел данной категории (%)</t>
  </si>
  <si>
    <t>Доля рассмотренных устных и письменных обращений граждан, за которыми не последовали повторные обращения по тем же вопросам, от общего количества обращений (%)</t>
  </si>
  <si>
    <t>Количество мест на сельскохозяйственных и специализированных продовольственных рынках (ед.)</t>
  </si>
  <si>
    <t>Организация благоустройства территории района и обеспечение жизнедеятельности территории района</t>
  </si>
  <si>
    <t>Создание условий и обеспечение деятельности администрации района</t>
  </si>
  <si>
    <t>Оценка испол-нения</t>
  </si>
  <si>
    <t>Количество заседаний, проведенных комитетами территориального общественного самоуправления (ед.)</t>
  </si>
  <si>
    <t>Организационно-воспитательная работа с детьми и молодежью</t>
  </si>
  <si>
    <t>Организация и проведение культурно-массовых мероприятий для различных групп населения</t>
  </si>
  <si>
    <t>Организация и проведение спортивно-массовых мероприятий для различных групп населения</t>
  </si>
  <si>
    <t>Наименование муниципальной программы, мероприятия муниципальной программы, целевого показателя (ед. изм.)</t>
  </si>
  <si>
    <t>1.</t>
  </si>
  <si>
    <t>2.</t>
  </si>
  <si>
    <t>3.</t>
  </si>
  <si>
    <t>4.</t>
  </si>
  <si>
    <t>5.</t>
  </si>
  <si>
    <t>6.</t>
  </si>
  <si>
    <t>7.</t>
  </si>
  <si>
    <t>8.</t>
  </si>
  <si>
    <t>Обеспечение первичных мер пожарной безопасности</t>
  </si>
  <si>
    <t>Количество муниципальных служащих, прошедших обучение на обучающих семинарах (человек)</t>
  </si>
  <si>
    <t>Количество муниципальных служащих, прошедших диспансеризацию (человек)</t>
  </si>
  <si>
    <t>Количество получателей пенсий за выслугу лет лицами, замещавшими должности муниципальной службы в органах местного самоуправления Ленинского района города Челябинска (человек)</t>
  </si>
  <si>
    <t>9.</t>
  </si>
  <si>
    <t>10.</t>
  </si>
  <si>
    <t>Содействие уполномоченным органам в профилактике терроризма и экстремизма</t>
  </si>
  <si>
    <t xml:space="preserve">Содействие уполномоченным органам в предупреждении чрезвычайных ситуаций </t>
  </si>
  <si>
    <t>Количество благоустроенных общественных территорий (ед.)</t>
  </si>
  <si>
    <t>Площадь благоустроенных общественных территорий (тыс. кв. м)</t>
  </si>
  <si>
    <t>I</t>
  </si>
  <si>
    <t>II</t>
  </si>
  <si>
    <t>III</t>
  </si>
  <si>
    <t>Федеральный бюджет</t>
  </si>
  <si>
    <t>IV</t>
  </si>
  <si>
    <t xml:space="preserve">  </t>
  </si>
  <si>
    <t>Количество совещаний, проведенных администрацией района по вопросам профилактики терроризма и экстремизма (ед)</t>
  </si>
  <si>
    <t>Количество встреч, собраний, проведенных администрацией района по вопросами предупреждения и ликвидации последствий чрезвычайных ситуаций (ед.)</t>
  </si>
  <si>
    <t>О. Н. Бакшеванова</t>
  </si>
  <si>
    <t>Количество жителей вовлеченных в занятия физичесткой культурой по месту жительства(тыс.чел)</t>
  </si>
  <si>
    <t>Количество деревьев на территории района, подлежащих санитарной и омолаживающей обрезке или сносу (ед.)</t>
  </si>
  <si>
    <t>Начальник отдела экономики и финансов</t>
  </si>
  <si>
    <t>Площадь территории детских площадок и иных мест массового отдыха жителей района, подлежащих благоустройству и содержанию (тыс.кв.м)</t>
  </si>
  <si>
    <t>Количество действующих добровольных формирований граждан (ед.)</t>
  </si>
  <si>
    <t>Количество муниципальных служащих, прошедших обучение на курсах повышения квалификации по краткосрочным программам ( человек)</t>
  </si>
  <si>
    <t>Количество проведённых заседаний Комиссии по противодействию коррупции на территории Ленинского района города Челябинска</t>
  </si>
  <si>
    <t>Доля лиц из числа претендующих на замещение должностей муниципальной службы, муниципальных служащих органов местного самоуправления Ленинского района города Челябинска, прошедших проверку на достоверность предстваленных сведений, в том числе на конкурс (процентах от общего количества)</t>
  </si>
  <si>
    <t xml:space="preserve">Количество муниципальных служащих, прошедших повышение квалификации по вопросам противодействия коррупции </t>
  </si>
  <si>
    <t>Доля средств бюджета района, направленных на заключение муниципальных контрактов, по итогам проведения конкурентных процедур в общем объёме средств бюджета района, направленных на заключение муниципальных контрактов.</t>
  </si>
  <si>
    <t>Доля нормативных правовых актов органов местного самоуправления Ленинского района города Челябинска и их проектов,по которым проведена антикоррупционная экспертиза (в процентах от общего количества)</t>
  </si>
  <si>
    <t>-</t>
  </si>
  <si>
    <t>Оказание поддержки добровольным формированиям  граждан по охране порядка</t>
  </si>
  <si>
    <t>Количество совещаний, проведенных администрацией района по вопросам обеспечения первичных мер пожарной безопасности (ед.)</t>
  </si>
  <si>
    <t>Количество ледовых комплексов, оборудованных в местах массового отдыха на территории района (ед.)</t>
  </si>
  <si>
    <t>Количество рейдов и иных профилактических акций, проведённых добровольными формированиями граждан по охране общественного порядка (ед.)</t>
  </si>
  <si>
    <t>Оценка исполнения</t>
  </si>
  <si>
    <t>Обеспечение осуществления населением местного самоуправления.</t>
  </si>
  <si>
    <t>Площадь территории района, подлежащая содержанию и благоустройству          (тыс. кв. м)</t>
  </si>
  <si>
    <t>Внебюджетные средства</t>
  </si>
  <si>
    <t>Муниципальная программа «Повышение эффективности исполнения полномочий администрации Ленинского района города Челябинска»</t>
  </si>
  <si>
    <t>Муниципальная программа «Развитие муниципальной службы в органах местного самоуправления Ленинского района города Челябинска»</t>
  </si>
  <si>
    <t>Муниципальная программа «Формирование современной городской среды в Ленинском районе города Челябинска»</t>
  </si>
  <si>
    <t>Количество проведённых конкурсов на включение в кадровый резерв (единиц)</t>
  </si>
  <si>
    <t>Количество информации о кадровом резерве, размещённой на официальных сайтах администрации Ленинского района города Челябинска, Совета депутатов Ленинского района города Челябинска в сети Интернет (единиц)</t>
  </si>
  <si>
    <t>Муниципальная программа «Противодействие коррупции в Ленинском районе города Челябинска»</t>
  </si>
  <si>
    <t>Площадь территории газонов, подлежащих содержанию и благоустройству ,(тыс. кв. м)</t>
  </si>
  <si>
    <t>Площадь цветочного оформления ( кв.м)</t>
  </si>
  <si>
    <t>Количество муниципальных служащих, прошедших  переподготовку (человек)</t>
  </si>
  <si>
    <t>Количество информационных материалов по освещению деятельности главы и администрации Ленинского района в СМИ, на официальном сайте администрации района, в социальных сетях, других источниках (ед.)</t>
  </si>
  <si>
    <t>Информация о реализации муниципальных программ Ленинского района города Челябинска за первое полугодие 2023 года (нарастающим итогом)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</si>
</sst>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₽&quot;_-;\-* #,##0.00\ &quot;₽&quot;_-;_-* &quot;-&quot;??\ &quot;₽&quot;_-;_-@_-"/>
    <numFmt numFmtId="164" formatCode="#,##0.0"/>
    <numFmt numFmtId="165" formatCode="0.0%"/>
    <numFmt numFmtId="166" formatCode="0.0"/>
  </numFmts>
  <fonts count="17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rgb="FF00B05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80">
    <xf numFmtId="0" fontId="0" fillId="0" borderId="0" xfId="0"/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0" fillId="2" borderId="0" xfId="0" applyFont="1" applyFill="1" applyAlignment="1">
      <alignment horizontal="centerContinuous" vertical="center"/>
    </xf>
    <xf numFmtId="0" fontId="0" fillId="2" borderId="0" xfId="0" applyFont="1" applyFill="1"/>
    <xf numFmtId="0" fontId="7" fillId="2" borderId="0" xfId="0" applyFont="1" applyFill="1" applyAlignment="1">
      <alignment vertical="center"/>
    </xf>
    <xf numFmtId="0" fontId="0" fillId="2" borderId="0" xfId="0" applyFill="1"/>
    <xf numFmtId="0" fontId="0" fillId="0" borderId="0" xfId="0" applyBorder="1"/>
    <xf numFmtId="0" fontId="0" fillId="2" borderId="0" xfId="0" applyFill="1" applyBorder="1"/>
    <xf numFmtId="0" fontId="11" fillId="0" borderId="0" xfId="0" applyFont="1" applyBorder="1"/>
    <xf numFmtId="4" fontId="0" fillId="2" borderId="0" xfId="0" applyNumberFormat="1" applyFill="1" applyBorder="1"/>
    <xf numFmtId="0" fontId="13" fillId="2" borderId="0" xfId="0" applyFont="1" applyFill="1" applyBorder="1" applyAlignment="1">
      <alignment horizontal="center"/>
    </xf>
    <xf numFmtId="0" fontId="11" fillId="2" borderId="0" xfId="0" applyFont="1" applyFill="1" applyBorder="1"/>
    <xf numFmtId="0" fontId="14" fillId="0" borderId="0" xfId="0" applyFont="1" applyBorder="1"/>
    <xf numFmtId="0" fontId="0" fillId="0" borderId="0" xfId="0" applyFill="1"/>
    <xf numFmtId="0" fontId="14" fillId="2" borderId="0" xfId="0" applyFont="1" applyFill="1" applyBorder="1"/>
    <xf numFmtId="0" fontId="2" fillId="0" borderId="0" xfId="0" applyFont="1" applyFill="1" applyAlignment="1">
      <alignment horizontal="justify"/>
    </xf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0" fillId="0" borderId="0" xfId="0" applyFill="1" applyBorder="1"/>
    <xf numFmtId="0" fontId="3" fillId="0" borderId="1" xfId="0" applyFont="1" applyFill="1" applyBorder="1" applyAlignment="1">
      <alignment horizontal="center" vertical="top" wrapText="1"/>
    </xf>
    <xf numFmtId="44" fontId="0" fillId="2" borderId="0" xfId="0" applyNumberFormat="1" applyFill="1" applyBorder="1"/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3" fillId="2" borderId="1" xfId="0" applyFont="1" applyFill="1" applyBorder="1" applyAlignment="1">
      <alignment horizontal="right" vertical="top" wrapText="1"/>
    </xf>
    <xf numFmtId="0" fontId="6" fillId="2" borderId="1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164" fontId="12" fillId="2" borderId="1" xfId="0" applyNumberFormat="1" applyFont="1" applyFill="1" applyBorder="1" applyAlignment="1">
      <alignment horizontal="right" vertical="top" wrapText="1"/>
    </xf>
    <xf numFmtId="4" fontId="12" fillId="2" borderId="1" xfId="0" applyNumberFormat="1" applyFont="1" applyFill="1" applyBorder="1" applyAlignment="1">
      <alignment horizontal="right" vertical="top" wrapText="1"/>
    </xf>
    <xf numFmtId="165" fontId="6" fillId="2" borderId="1" xfId="1" applyNumberFormat="1" applyFont="1" applyFill="1" applyBorder="1" applyAlignment="1">
      <alignment horizontal="right" vertical="top" wrapText="1"/>
    </xf>
    <xf numFmtId="2" fontId="6" fillId="2" borderId="1" xfId="0" applyNumberFormat="1" applyFont="1" applyFill="1" applyBorder="1" applyAlignment="1">
      <alignment horizontal="right" vertical="top" wrapText="1"/>
    </xf>
    <xf numFmtId="164" fontId="4" fillId="2" borderId="1" xfId="0" applyNumberFormat="1" applyFont="1" applyFill="1" applyBorder="1" applyAlignment="1">
      <alignment horizontal="right" vertical="top" wrapText="1"/>
    </xf>
    <xf numFmtId="164" fontId="9" fillId="2" borderId="1" xfId="0" applyNumberFormat="1" applyFont="1" applyFill="1" applyBorder="1" applyAlignment="1">
      <alignment horizontal="right" vertical="top" wrapText="1"/>
    </xf>
    <xf numFmtId="4" fontId="9" fillId="2" borderId="1" xfId="0" applyNumberFormat="1" applyFont="1" applyFill="1" applyBorder="1" applyAlignment="1">
      <alignment horizontal="right" vertical="top" wrapText="1"/>
    </xf>
    <xf numFmtId="165" fontId="9" fillId="2" borderId="1" xfId="1" applyNumberFormat="1" applyFont="1" applyFill="1" applyBorder="1" applyAlignment="1">
      <alignment horizontal="right" vertical="top" wrapText="1"/>
    </xf>
    <xf numFmtId="166" fontId="6" fillId="2" borderId="1" xfId="0" applyNumberFormat="1" applyFont="1" applyFill="1" applyBorder="1" applyAlignment="1">
      <alignment horizontal="right" vertical="top" wrapText="1"/>
    </xf>
    <xf numFmtId="4" fontId="6" fillId="2" borderId="1" xfId="0" applyNumberFormat="1" applyFont="1" applyFill="1" applyBorder="1" applyAlignment="1">
      <alignment horizontal="right" vertical="top" wrapText="1"/>
    </xf>
    <xf numFmtId="0" fontId="8" fillId="2" borderId="2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justify" vertical="top" wrapText="1"/>
    </xf>
    <xf numFmtId="164" fontId="16" fillId="2" borderId="1" xfId="0" applyNumberFormat="1" applyFont="1" applyFill="1" applyBorder="1" applyAlignment="1">
      <alignment horizontal="right" vertical="top" wrapText="1"/>
    </xf>
    <xf numFmtId="165" fontId="15" fillId="2" borderId="1" xfId="1" applyNumberFormat="1" applyFont="1" applyFill="1" applyBorder="1" applyAlignment="1">
      <alignment horizontal="right" vertical="top" wrapText="1"/>
    </xf>
    <xf numFmtId="4" fontId="10" fillId="2" borderId="1" xfId="0" applyNumberFormat="1" applyFont="1" applyFill="1" applyBorder="1" applyAlignment="1">
      <alignment horizontal="right" vertical="top" wrapText="1"/>
    </xf>
    <xf numFmtId="164" fontId="10" fillId="2" borderId="1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 wrapText="1"/>
    </xf>
    <xf numFmtId="164" fontId="12" fillId="0" borderId="1" xfId="0" applyNumberFormat="1" applyFont="1" applyFill="1" applyBorder="1" applyAlignment="1">
      <alignment horizontal="right" vertical="top" wrapText="1"/>
    </xf>
    <xf numFmtId="164" fontId="9" fillId="0" borderId="1" xfId="0" applyNumberFormat="1" applyFont="1" applyFill="1" applyBorder="1" applyAlignment="1">
      <alignment horizontal="right" vertical="top" wrapText="1"/>
    </xf>
    <xf numFmtId="4" fontId="10" fillId="0" borderId="1" xfId="0" applyNumberFormat="1" applyFont="1" applyFill="1" applyBorder="1" applyAlignment="1">
      <alignment horizontal="right" vertical="top" wrapText="1"/>
    </xf>
    <xf numFmtId="164" fontId="10" fillId="0" borderId="1" xfId="0" applyNumberFormat="1" applyFont="1" applyFill="1" applyBorder="1" applyAlignment="1">
      <alignment horizontal="right" vertical="top" wrapText="1"/>
    </xf>
    <xf numFmtId="165" fontId="10" fillId="0" borderId="1" xfId="1" applyNumberFormat="1" applyFont="1" applyFill="1" applyBorder="1" applyAlignment="1">
      <alignment horizontal="right" vertical="top" wrapText="1"/>
    </xf>
    <xf numFmtId="166" fontId="6" fillId="0" borderId="1" xfId="0" applyNumberFormat="1" applyFont="1" applyFill="1" applyBorder="1" applyAlignment="1">
      <alignment horizontal="right" vertical="top" wrapText="1"/>
    </xf>
    <xf numFmtId="4" fontId="6" fillId="0" borderId="1" xfId="0" applyNumberFormat="1" applyFont="1" applyFill="1" applyBorder="1" applyAlignment="1">
      <alignment horizontal="right" vertical="top" wrapText="1"/>
    </xf>
    <xf numFmtId="4" fontId="9" fillId="0" borderId="1" xfId="0" applyNumberFormat="1" applyFont="1" applyFill="1" applyBorder="1" applyAlignment="1">
      <alignment horizontal="right" vertical="top" wrapText="1"/>
    </xf>
    <xf numFmtId="165" fontId="9" fillId="0" borderId="1" xfId="1" applyNumberFormat="1" applyFont="1" applyFill="1" applyBorder="1" applyAlignment="1">
      <alignment horizontal="right" vertical="top" wrapText="1"/>
    </xf>
    <xf numFmtId="2" fontId="6" fillId="0" borderId="1" xfId="0" applyNumberFormat="1" applyFont="1" applyFill="1" applyBorder="1" applyAlignment="1">
      <alignment horizontal="right" vertical="top" wrapText="1"/>
    </xf>
    <xf numFmtId="0" fontId="10" fillId="2" borderId="1" xfId="0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left" vertical="top" wrapText="1"/>
    </xf>
    <xf numFmtId="4" fontId="6" fillId="2" borderId="1" xfId="1" applyNumberFormat="1" applyFont="1" applyFill="1" applyBorder="1" applyAlignment="1">
      <alignment horizontal="right" vertical="top" wrapText="1"/>
    </xf>
    <xf numFmtId="166" fontId="10" fillId="2" borderId="1" xfId="0" applyNumberFormat="1" applyFont="1" applyFill="1" applyBorder="1" applyAlignment="1">
      <alignment horizontal="right" vertical="top" wrapText="1"/>
    </xf>
    <xf numFmtId="164" fontId="15" fillId="2" borderId="2" xfId="0" applyNumberFormat="1" applyFont="1" applyFill="1" applyBorder="1" applyAlignment="1">
      <alignment horizontal="right" vertical="top" wrapText="1"/>
    </xf>
    <xf numFmtId="165" fontId="15" fillId="2" borderId="2" xfId="1" applyNumberFormat="1" applyFont="1" applyFill="1" applyBorder="1" applyAlignment="1">
      <alignment horizontal="right" vertical="top" wrapText="1"/>
    </xf>
    <xf numFmtId="4" fontId="15" fillId="2" borderId="2" xfId="1" applyNumberFormat="1" applyFont="1" applyFill="1" applyBorder="1" applyAlignment="1">
      <alignment horizontal="right" vertical="top" wrapText="1"/>
    </xf>
    <xf numFmtId="164" fontId="15" fillId="2" borderId="1" xfId="0" applyNumberFormat="1" applyFont="1" applyFill="1" applyBorder="1" applyAlignment="1">
      <alignment horizontal="right" vertical="top" wrapText="1"/>
    </xf>
    <xf numFmtId="166" fontId="15" fillId="2" borderId="1" xfId="0" applyNumberFormat="1" applyFont="1" applyFill="1" applyBorder="1" applyAlignment="1">
      <alignment horizontal="right" vertical="top" wrapText="1"/>
    </xf>
    <xf numFmtId="4" fontId="15" fillId="2" borderId="1" xfId="0" applyNumberFormat="1" applyFont="1" applyFill="1" applyBorder="1" applyAlignment="1">
      <alignment horizontal="right" vertical="top" wrapText="1"/>
    </xf>
    <xf numFmtId="4" fontId="15" fillId="2" borderId="1" xfId="1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/>
    </xf>
    <xf numFmtId="4" fontId="12" fillId="2" borderId="1" xfId="1" applyNumberFormat="1" applyFont="1" applyFill="1" applyBorder="1" applyAlignment="1">
      <alignment horizontal="right"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mruColors>
      <color rgb="FFEDF7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L62"/>
  <sheetViews>
    <sheetView tabSelected="1" topLeftCell="A2" zoomScale="110" zoomScaleNormal="110" workbookViewId="0">
      <pane xSplit="2" ySplit="7" topLeftCell="C42" activePane="bottomRight" state="frozen"/>
      <selection activeCell="A2" sqref="A2"/>
      <selection pane="topRight" activeCell="C2" sqref="C2"/>
      <selection pane="bottomLeft" activeCell="A9" sqref="A9"/>
      <selection pane="bottomRight" activeCell="U42" sqref="U42"/>
    </sheetView>
  </sheetViews>
  <sheetFormatPr defaultRowHeight="15" x14ac:dyDescent="0.25"/>
  <cols>
    <col min="1" max="1" width="3.85546875" customWidth="1"/>
    <col min="2" max="2" width="41.42578125" customWidth="1"/>
    <col min="3" max="3" width="11.7109375" customWidth="1"/>
    <col min="4" max="4" width="11.140625" customWidth="1"/>
    <col min="5" max="5" width="10.7109375" customWidth="1"/>
    <col min="6" max="6" width="10.28515625" customWidth="1"/>
    <col min="7" max="7" width="10.42578125" customWidth="1"/>
    <col min="8" max="8" width="11.140625" customWidth="1"/>
    <col min="9" max="9" width="8.140625" customWidth="1"/>
    <col min="10" max="10" width="8.28515625" customWidth="1"/>
    <col min="11" max="11" width="11.28515625" customWidth="1"/>
    <col min="12" max="12" width="12.28515625" customWidth="1"/>
    <col min="13" max="13" width="8.85546875" customWidth="1"/>
    <col min="14" max="14" width="8.140625" customWidth="1"/>
    <col min="15" max="15" width="10.5703125" customWidth="1"/>
    <col min="16" max="16" width="9.5703125" style="4" customWidth="1"/>
    <col min="17" max="17" width="8.28515625" style="9" customWidth="1"/>
    <col min="18" max="18" width="14.42578125" customWidth="1"/>
    <col min="19" max="19" width="4.5703125" customWidth="1"/>
    <col min="20" max="20" width="5.42578125" customWidth="1"/>
    <col min="21" max="21" width="5" customWidth="1"/>
    <col min="22" max="22" width="3.5703125" customWidth="1"/>
    <col min="23" max="23" width="7.7109375" customWidth="1"/>
  </cols>
  <sheetData>
    <row r="1" spans="1:740" ht="18.75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8"/>
      <c r="R1" s="2"/>
    </row>
    <row r="2" spans="1:740" ht="18.75" customHeight="1" x14ac:dyDescent="0.25">
      <c r="A2" s="77" t="s">
        <v>82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</row>
    <row r="3" spans="1:740" ht="18" customHeight="1" x14ac:dyDescent="0.25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19"/>
    </row>
    <row r="4" spans="1:740" ht="18.75" customHeight="1" x14ac:dyDescent="0.3">
      <c r="A4" s="21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22"/>
      <c r="Q4" s="23"/>
      <c r="R4" s="19"/>
      <c r="S4" s="19"/>
    </row>
    <row r="5" spans="1:740" ht="30" customHeight="1" x14ac:dyDescent="0.25">
      <c r="A5" s="78" t="s">
        <v>0</v>
      </c>
      <c r="B5" s="78" t="s">
        <v>24</v>
      </c>
      <c r="C5" s="78" t="s">
        <v>1</v>
      </c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 t="s">
        <v>19</v>
      </c>
      <c r="P5" s="78" t="s">
        <v>2</v>
      </c>
      <c r="Q5" s="78"/>
      <c r="R5" s="78" t="s">
        <v>68</v>
      </c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</row>
    <row r="6" spans="1:740" ht="44.25" customHeight="1" x14ac:dyDescent="0.25">
      <c r="A6" s="78"/>
      <c r="B6" s="78"/>
      <c r="C6" s="78" t="s">
        <v>3</v>
      </c>
      <c r="D6" s="78"/>
      <c r="E6" s="78" t="s">
        <v>46</v>
      </c>
      <c r="F6" s="78"/>
      <c r="G6" s="78" t="s">
        <v>4</v>
      </c>
      <c r="H6" s="78"/>
      <c r="I6" s="78" t="s">
        <v>5</v>
      </c>
      <c r="J6" s="78"/>
      <c r="K6" s="78" t="s">
        <v>6</v>
      </c>
      <c r="L6" s="78"/>
      <c r="M6" s="78" t="s">
        <v>71</v>
      </c>
      <c r="N6" s="78"/>
      <c r="O6" s="78"/>
      <c r="P6" s="78"/>
      <c r="Q6" s="78"/>
      <c r="R6" s="78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</row>
    <row r="7" spans="1:740" ht="29.25" customHeight="1" x14ac:dyDescent="0.25">
      <c r="A7" s="78"/>
      <c r="B7" s="78"/>
      <c r="C7" s="27" t="s">
        <v>7</v>
      </c>
      <c r="D7" s="27" t="s">
        <v>8</v>
      </c>
      <c r="E7" s="27" t="s">
        <v>7</v>
      </c>
      <c r="F7" s="27" t="s">
        <v>8</v>
      </c>
      <c r="G7" s="27" t="s">
        <v>7</v>
      </c>
      <c r="H7" s="27" t="s">
        <v>8</v>
      </c>
      <c r="I7" s="27" t="s">
        <v>7</v>
      </c>
      <c r="J7" s="27" t="s">
        <v>8</v>
      </c>
      <c r="K7" s="27" t="s">
        <v>7</v>
      </c>
      <c r="L7" s="27" t="s">
        <v>8</v>
      </c>
      <c r="M7" s="27" t="s">
        <v>7</v>
      </c>
      <c r="N7" s="27" t="s">
        <v>8</v>
      </c>
      <c r="O7" s="78"/>
      <c r="P7" s="27" t="s">
        <v>7</v>
      </c>
      <c r="Q7" s="27" t="s">
        <v>8</v>
      </c>
      <c r="R7" s="78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</row>
    <row r="8" spans="1:740" s="28" customFormat="1" ht="26.25" customHeight="1" x14ac:dyDescent="0.25">
      <c r="A8" s="25">
        <v>1</v>
      </c>
      <c r="B8" s="25">
        <v>2</v>
      </c>
      <c r="C8" s="25">
        <v>3</v>
      </c>
      <c r="D8" s="25">
        <v>4</v>
      </c>
      <c r="E8" s="25">
        <v>5</v>
      </c>
      <c r="F8" s="25">
        <v>6</v>
      </c>
      <c r="G8" s="25">
        <v>7</v>
      </c>
      <c r="H8" s="25">
        <v>8</v>
      </c>
      <c r="I8" s="25">
        <v>9</v>
      </c>
      <c r="J8" s="25">
        <v>10</v>
      </c>
      <c r="K8" s="25">
        <v>11</v>
      </c>
      <c r="L8" s="25">
        <v>12</v>
      </c>
      <c r="M8" s="25">
        <v>13</v>
      </c>
      <c r="N8" s="25">
        <v>14</v>
      </c>
      <c r="O8" s="25">
        <v>15</v>
      </c>
      <c r="P8" s="25">
        <v>16</v>
      </c>
      <c r="Q8" s="25">
        <v>17</v>
      </c>
      <c r="R8" s="25">
        <v>18</v>
      </c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12"/>
      <c r="IW8" s="12"/>
      <c r="IX8" s="12"/>
      <c r="IY8" s="12"/>
      <c r="IZ8" s="12"/>
      <c r="JA8" s="12"/>
      <c r="JB8" s="12"/>
      <c r="JC8" s="12"/>
      <c r="JD8" s="12"/>
      <c r="JE8" s="12"/>
      <c r="JF8" s="12"/>
      <c r="JG8" s="12"/>
      <c r="JH8" s="12"/>
      <c r="JI8" s="12"/>
      <c r="JJ8" s="12"/>
      <c r="JK8" s="12"/>
      <c r="JL8" s="12"/>
      <c r="JM8" s="12"/>
      <c r="JN8" s="12"/>
      <c r="JO8" s="12"/>
      <c r="JP8" s="12"/>
      <c r="JQ8" s="12"/>
      <c r="JR8" s="12"/>
      <c r="JS8" s="12"/>
      <c r="JT8" s="12"/>
      <c r="JU8" s="12"/>
      <c r="JV8" s="12"/>
      <c r="JW8" s="12"/>
      <c r="JX8" s="12"/>
      <c r="JY8" s="12"/>
      <c r="JZ8" s="12"/>
      <c r="KA8" s="12"/>
      <c r="KB8" s="12"/>
      <c r="KC8" s="12"/>
      <c r="KD8" s="12"/>
      <c r="KE8" s="12"/>
      <c r="KF8" s="12"/>
      <c r="KG8" s="12"/>
      <c r="KH8" s="12"/>
      <c r="KI8" s="12"/>
      <c r="KJ8" s="12"/>
      <c r="KK8" s="12"/>
      <c r="KL8" s="12"/>
      <c r="KM8" s="12"/>
      <c r="KN8" s="12"/>
      <c r="KO8" s="12"/>
      <c r="KP8" s="12"/>
      <c r="KQ8" s="12"/>
      <c r="KR8" s="12"/>
      <c r="KS8" s="12"/>
      <c r="KT8" s="12"/>
      <c r="KU8" s="12"/>
      <c r="KV8" s="12"/>
      <c r="KW8" s="12"/>
      <c r="KX8" s="12"/>
      <c r="KY8" s="12"/>
      <c r="KZ8" s="12"/>
      <c r="LA8" s="12"/>
      <c r="LB8" s="12"/>
      <c r="LC8" s="12"/>
      <c r="LD8" s="12"/>
      <c r="LE8" s="12"/>
      <c r="LF8" s="12"/>
      <c r="LG8" s="12"/>
      <c r="LH8" s="12"/>
      <c r="LI8" s="12"/>
      <c r="LJ8" s="12"/>
      <c r="LK8" s="12"/>
      <c r="LL8" s="12"/>
      <c r="LM8" s="12"/>
      <c r="LN8" s="12"/>
      <c r="LO8" s="12"/>
      <c r="LP8" s="12"/>
      <c r="LQ8" s="12"/>
      <c r="LR8" s="12"/>
      <c r="LS8" s="12"/>
      <c r="LT8" s="12"/>
      <c r="LU8" s="12"/>
      <c r="LV8" s="12"/>
      <c r="LW8" s="12"/>
      <c r="LX8" s="12"/>
      <c r="LY8" s="12"/>
      <c r="LZ8" s="12"/>
      <c r="MA8" s="12"/>
      <c r="MB8" s="12"/>
      <c r="MC8" s="12"/>
      <c r="MD8" s="12"/>
      <c r="ME8" s="12"/>
      <c r="MF8" s="12"/>
      <c r="MG8" s="12"/>
      <c r="MH8" s="12"/>
      <c r="MI8" s="12"/>
      <c r="MJ8" s="12"/>
      <c r="MK8" s="12"/>
      <c r="ML8" s="12"/>
      <c r="MM8" s="12"/>
      <c r="MN8" s="12"/>
      <c r="MO8" s="12"/>
      <c r="MP8" s="12"/>
      <c r="MQ8" s="12"/>
      <c r="MR8" s="12"/>
      <c r="MS8" s="12"/>
      <c r="MT8" s="12"/>
      <c r="MU8" s="12"/>
      <c r="MV8" s="12"/>
      <c r="MW8" s="12"/>
      <c r="MX8" s="12"/>
      <c r="MY8" s="12"/>
      <c r="MZ8" s="12"/>
      <c r="NA8" s="12"/>
      <c r="NB8" s="12"/>
      <c r="NC8" s="12"/>
      <c r="ND8" s="12"/>
      <c r="NE8" s="12"/>
      <c r="NF8" s="12"/>
      <c r="NG8" s="12"/>
      <c r="NH8" s="12"/>
      <c r="NI8" s="12"/>
      <c r="NJ8" s="12"/>
      <c r="NK8" s="12"/>
      <c r="NL8" s="12"/>
      <c r="NM8" s="12"/>
      <c r="NN8" s="12"/>
      <c r="NO8" s="12"/>
      <c r="NP8" s="12"/>
      <c r="NQ8" s="12"/>
      <c r="NR8" s="12"/>
      <c r="NS8" s="12"/>
      <c r="NT8" s="12"/>
      <c r="NU8" s="12"/>
      <c r="NV8" s="12"/>
      <c r="NW8" s="12"/>
      <c r="NX8" s="12"/>
      <c r="NY8" s="12"/>
      <c r="NZ8" s="12"/>
      <c r="OA8" s="12"/>
      <c r="OB8" s="12"/>
      <c r="OC8" s="12"/>
      <c r="OD8" s="12"/>
      <c r="OE8" s="12"/>
      <c r="OF8" s="12"/>
      <c r="OG8" s="12"/>
      <c r="OH8" s="12"/>
      <c r="OI8" s="12"/>
      <c r="OJ8" s="12"/>
      <c r="OK8" s="12"/>
      <c r="OL8" s="12"/>
      <c r="OM8" s="12"/>
      <c r="ON8" s="12"/>
      <c r="OO8" s="12"/>
      <c r="OP8" s="12"/>
      <c r="OQ8" s="12"/>
      <c r="OR8" s="12"/>
      <c r="OS8" s="12"/>
      <c r="OT8" s="12"/>
      <c r="OU8" s="12"/>
      <c r="OV8" s="12"/>
      <c r="OW8" s="12"/>
      <c r="OX8" s="12"/>
      <c r="OY8" s="12"/>
      <c r="OZ8" s="12"/>
      <c r="PA8" s="12"/>
      <c r="PB8" s="12"/>
      <c r="PC8" s="12"/>
      <c r="PD8" s="12"/>
      <c r="PE8" s="12"/>
      <c r="PF8" s="12"/>
      <c r="PG8" s="12"/>
      <c r="PH8" s="12"/>
      <c r="PI8" s="12"/>
      <c r="PJ8" s="12"/>
      <c r="PK8" s="12"/>
      <c r="PL8" s="12"/>
      <c r="PM8" s="12"/>
      <c r="PN8" s="12"/>
      <c r="PO8" s="12"/>
      <c r="PP8" s="12"/>
      <c r="PQ8" s="12"/>
      <c r="PR8" s="12"/>
      <c r="PS8" s="12"/>
      <c r="PT8" s="12"/>
      <c r="PU8" s="12"/>
      <c r="PV8" s="12"/>
      <c r="PW8" s="12"/>
      <c r="PX8" s="12"/>
      <c r="PY8" s="12"/>
      <c r="PZ8" s="12"/>
      <c r="QA8" s="12"/>
      <c r="QB8" s="12"/>
      <c r="QC8" s="12"/>
      <c r="QD8" s="12"/>
      <c r="QE8" s="12"/>
      <c r="QF8" s="12"/>
      <c r="QG8" s="12"/>
      <c r="QH8" s="12"/>
      <c r="QI8" s="12"/>
      <c r="QJ8" s="12"/>
      <c r="QK8" s="12"/>
      <c r="QL8" s="12"/>
      <c r="QM8" s="12"/>
      <c r="QN8" s="12"/>
      <c r="QO8" s="12"/>
      <c r="QP8" s="12"/>
      <c r="QQ8" s="12"/>
      <c r="QR8" s="12"/>
      <c r="QS8" s="12"/>
      <c r="QT8" s="12"/>
      <c r="QU8" s="12"/>
      <c r="QV8" s="12"/>
      <c r="QW8" s="12"/>
      <c r="QX8" s="12"/>
      <c r="QY8" s="12"/>
      <c r="QZ8" s="12"/>
      <c r="RA8" s="12"/>
      <c r="RB8" s="12"/>
      <c r="RC8" s="12"/>
      <c r="RD8" s="12"/>
      <c r="RE8" s="12"/>
      <c r="RF8" s="12"/>
      <c r="RG8" s="12"/>
      <c r="RH8" s="12"/>
      <c r="RI8" s="12"/>
      <c r="RJ8" s="12"/>
      <c r="RK8" s="12"/>
      <c r="RL8" s="12"/>
      <c r="RM8" s="12"/>
      <c r="RN8" s="12"/>
      <c r="RO8" s="12"/>
      <c r="RP8" s="12"/>
      <c r="RQ8" s="12"/>
      <c r="RR8" s="12"/>
      <c r="RS8" s="12"/>
      <c r="RT8" s="12"/>
      <c r="RU8" s="12"/>
      <c r="RV8" s="12"/>
      <c r="RW8" s="12"/>
      <c r="RX8" s="12"/>
      <c r="RY8" s="12"/>
      <c r="RZ8" s="12"/>
      <c r="SA8" s="12"/>
      <c r="SB8" s="12"/>
      <c r="SC8" s="12"/>
      <c r="SD8" s="12"/>
      <c r="SE8" s="12"/>
      <c r="SF8" s="12"/>
      <c r="SG8" s="12"/>
      <c r="SH8" s="12"/>
      <c r="SI8" s="12"/>
      <c r="SJ8" s="12"/>
      <c r="SK8" s="12"/>
      <c r="SL8" s="12"/>
      <c r="SM8" s="12"/>
      <c r="SN8" s="12"/>
      <c r="SO8" s="12"/>
      <c r="SP8" s="12"/>
      <c r="SQ8" s="12"/>
      <c r="SR8" s="12"/>
      <c r="SS8" s="12"/>
      <c r="ST8" s="12"/>
      <c r="SU8" s="12"/>
      <c r="SV8" s="12"/>
      <c r="SW8" s="12"/>
      <c r="SX8" s="12"/>
      <c r="SY8" s="12"/>
      <c r="SZ8" s="12"/>
      <c r="TA8" s="12"/>
      <c r="TB8" s="12"/>
      <c r="TC8" s="12"/>
      <c r="TD8" s="12"/>
      <c r="TE8" s="12"/>
      <c r="TF8" s="12"/>
      <c r="TG8" s="12"/>
      <c r="TH8" s="12"/>
      <c r="TI8" s="12"/>
      <c r="TJ8" s="12"/>
      <c r="TK8" s="12"/>
      <c r="TL8" s="12"/>
      <c r="TM8" s="12"/>
      <c r="TN8" s="12"/>
      <c r="TO8" s="12"/>
      <c r="TP8" s="12"/>
      <c r="TQ8" s="12"/>
      <c r="TR8" s="12"/>
      <c r="TS8" s="12"/>
      <c r="TT8" s="12"/>
      <c r="TU8" s="12"/>
      <c r="TV8" s="12"/>
      <c r="TW8" s="12"/>
      <c r="TX8" s="12"/>
      <c r="TY8" s="12"/>
      <c r="TZ8" s="12"/>
      <c r="UA8" s="12"/>
      <c r="UB8" s="12"/>
      <c r="UC8" s="12"/>
      <c r="UD8" s="12"/>
      <c r="UE8" s="12"/>
      <c r="UF8" s="12"/>
      <c r="UG8" s="12"/>
      <c r="UH8" s="12"/>
      <c r="UI8" s="12"/>
      <c r="UJ8" s="12"/>
      <c r="UK8" s="12"/>
      <c r="UL8" s="12"/>
      <c r="UM8" s="12"/>
      <c r="UN8" s="12"/>
      <c r="UO8" s="12"/>
      <c r="UP8" s="12"/>
      <c r="UQ8" s="12"/>
      <c r="UR8" s="12"/>
      <c r="US8" s="12"/>
      <c r="UT8" s="12"/>
      <c r="UU8" s="12"/>
      <c r="UV8" s="12"/>
      <c r="UW8" s="12"/>
      <c r="UX8" s="12"/>
      <c r="UY8" s="12"/>
      <c r="UZ8" s="12"/>
      <c r="VA8" s="12"/>
      <c r="VB8" s="12"/>
      <c r="VC8" s="12"/>
      <c r="VD8" s="12"/>
      <c r="VE8" s="12"/>
      <c r="VF8" s="12"/>
      <c r="VG8" s="12"/>
      <c r="VH8" s="12"/>
      <c r="VI8" s="12"/>
      <c r="VJ8" s="12"/>
      <c r="VK8" s="12"/>
      <c r="VL8" s="12"/>
      <c r="VM8" s="12"/>
      <c r="VN8" s="12"/>
      <c r="VO8" s="12"/>
      <c r="VP8" s="12"/>
      <c r="VQ8" s="12"/>
      <c r="VR8" s="12"/>
      <c r="VS8" s="12"/>
      <c r="VT8" s="12"/>
      <c r="VU8" s="12"/>
      <c r="VV8" s="12"/>
      <c r="VW8" s="12"/>
      <c r="VX8" s="12"/>
      <c r="VY8" s="12"/>
      <c r="VZ8" s="12"/>
      <c r="WA8" s="12"/>
      <c r="WB8" s="12"/>
      <c r="WC8" s="12"/>
      <c r="WD8" s="12"/>
      <c r="WE8" s="12"/>
      <c r="WF8" s="12"/>
      <c r="WG8" s="12"/>
      <c r="WH8" s="12"/>
      <c r="WI8" s="12"/>
      <c r="WJ8" s="12"/>
      <c r="WK8" s="12"/>
      <c r="WL8" s="12"/>
      <c r="WM8" s="12"/>
      <c r="WN8" s="12"/>
      <c r="WO8" s="12"/>
      <c r="WP8" s="12"/>
      <c r="WQ8" s="12"/>
      <c r="WR8" s="12"/>
      <c r="WS8" s="12"/>
      <c r="WT8" s="12"/>
      <c r="WU8" s="12"/>
      <c r="WV8" s="12"/>
      <c r="WW8" s="12"/>
      <c r="WX8" s="12"/>
      <c r="WY8" s="12"/>
      <c r="WZ8" s="12"/>
      <c r="XA8" s="12"/>
      <c r="XB8" s="12"/>
      <c r="XC8" s="12"/>
      <c r="XD8" s="12"/>
      <c r="XE8" s="12"/>
      <c r="XF8" s="12"/>
      <c r="XG8" s="12"/>
      <c r="XH8" s="12"/>
      <c r="XI8" s="12"/>
      <c r="XJ8" s="12"/>
      <c r="XK8" s="12"/>
      <c r="XL8" s="12"/>
      <c r="XM8" s="12"/>
      <c r="XN8" s="12"/>
      <c r="XO8" s="12"/>
      <c r="XP8" s="12"/>
      <c r="XQ8" s="12"/>
      <c r="XR8" s="12"/>
      <c r="XS8" s="12"/>
      <c r="XT8" s="12"/>
      <c r="XU8" s="12"/>
      <c r="XV8" s="12"/>
      <c r="XW8" s="12"/>
      <c r="XX8" s="12"/>
      <c r="XY8" s="12"/>
      <c r="XZ8" s="12"/>
      <c r="YA8" s="12"/>
      <c r="YB8" s="12"/>
      <c r="YC8" s="12"/>
      <c r="YD8" s="12"/>
      <c r="YE8" s="12"/>
      <c r="YF8" s="12"/>
      <c r="YG8" s="12"/>
      <c r="YH8" s="12"/>
      <c r="YI8" s="12"/>
      <c r="YJ8" s="12"/>
      <c r="YK8" s="12"/>
      <c r="YL8" s="12"/>
      <c r="YM8" s="12"/>
      <c r="YN8" s="12"/>
      <c r="YO8" s="12"/>
      <c r="YP8" s="12"/>
      <c r="YQ8" s="12"/>
      <c r="YR8" s="12"/>
      <c r="YS8" s="12"/>
      <c r="YT8" s="12"/>
      <c r="YU8" s="12"/>
      <c r="YV8" s="12"/>
      <c r="YW8" s="12"/>
      <c r="YX8" s="12"/>
      <c r="YY8" s="12"/>
      <c r="YZ8" s="12"/>
      <c r="ZA8" s="12"/>
      <c r="ZB8" s="12"/>
      <c r="ZC8" s="12"/>
      <c r="ZD8" s="12"/>
      <c r="ZE8" s="12"/>
      <c r="ZF8" s="12"/>
      <c r="ZG8" s="12"/>
      <c r="ZH8" s="12"/>
      <c r="ZI8" s="12"/>
      <c r="ZJ8" s="12"/>
      <c r="ZK8" s="12"/>
      <c r="ZL8" s="12"/>
      <c r="ZM8" s="12"/>
      <c r="ZN8" s="12"/>
      <c r="ZO8" s="12"/>
      <c r="ZP8" s="12"/>
      <c r="ZQ8" s="12"/>
      <c r="ZR8" s="12"/>
      <c r="ZS8" s="12"/>
      <c r="ZT8" s="12"/>
      <c r="ZU8" s="12"/>
      <c r="ZV8" s="12"/>
      <c r="ZW8" s="12"/>
      <c r="ZX8" s="12"/>
      <c r="ZY8" s="12"/>
      <c r="ZZ8" s="12"/>
      <c r="AAA8" s="12"/>
      <c r="AAB8" s="12"/>
      <c r="AAC8" s="12"/>
      <c r="AAD8" s="12"/>
      <c r="AAE8" s="12"/>
      <c r="AAF8" s="12"/>
      <c r="AAG8" s="12"/>
      <c r="AAH8" s="12"/>
      <c r="AAI8" s="12"/>
      <c r="AAJ8" s="12"/>
      <c r="AAK8" s="12"/>
      <c r="AAL8" s="12"/>
      <c r="AAM8" s="12"/>
      <c r="AAN8" s="12"/>
      <c r="AAO8" s="12"/>
      <c r="AAP8" s="12"/>
      <c r="AAQ8" s="12"/>
      <c r="AAR8" s="12"/>
      <c r="AAS8" s="12"/>
      <c r="AAT8" s="12"/>
      <c r="AAU8" s="12"/>
      <c r="AAV8" s="12"/>
      <c r="AAW8" s="12"/>
      <c r="AAX8" s="12"/>
      <c r="AAY8" s="12"/>
      <c r="AAZ8" s="12"/>
      <c r="ABA8" s="12"/>
      <c r="ABB8" s="12"/>
      <c r="ABC8" s="12"/>
      <c r="ABD8" s="12"/>
      <c r="ABE8" s="12"/>
      <c r="ABF8" s="12"/>
      <c r="ABG8" s="12"/>
      <c r="ABH8" s="12"/>
      <c r="ABI8" s="12"/>
      <c r="ABJ8" s="12"/>
      <c r="ABK8" s="12"/>
      <c r="ABL8" s="12"/>
    </row>
    <row r="9" spans="1:740" s="11" customFormat="1" ht="86.25" customHeight="1" x14ac:dyDescent="0.25">
      <c r="A9" s="44" t="s">
        <v>43</v>
      </c>
      <c r="B9" s="43" t="s">
        <v>72</v>
      </c>
      <c r="C9" s="70">
        <f t="shared" ref="C9:L9" si="0">C10+C15+C17+C23+C26+C30+C33+C35+C38+C40</f>
        <v>141598.32200000001</v>
      </c>
      <c r="D9" s="70">
        <f t="shared" si="0"/>
        <v>46907.997999999992</v>
      </c>
      <c r="E9" s="70">
        <f t="shared" si="0"/>
        <v>0</v>
      </c>
      <c r="F9" s="70">
        <f t="shared" si="0"/>
        <v>0</v>
      </c>
      <c r="G9" s="70">
        <f t="shared" si="0"/>
        <v>0</v>
      </c>
      <c r="H9" s="70">
        <f t="shared" si="0"/>
        <v>0</v>
      </c>
      <c r="I9" s="70">
        <f t="shared" si="0"/>
        <v>0</v>
      </c>
      <c r="J9" s="70">
        <f t="shared" si="0"/>
        <v>0</v>
      </c>
      <c r="K9" s="70">
        <f t="shared" si="0"/>
        <v>141598.32200000001</v>
      </c>
      <c r="L9" s="70">
        <f t="shared" si="0"/>
        <v>46907.997999999992</v>
      </c>
      <c r="M9" s="70">
        <v>0</v>
      </c>
      <c r="N9" s="70">
        <v>0</v>
      </c>
      <c r="O9" s="71">
        <f>L9/K9</f>
        <v>0.33127509801987615</v>
      </c>
      <c r="P9" s="70"/>
      <c r="Q9" s="70"/>
      <c r="R9" s="72">
        <f>(R11+R12+R13+R14+R16+R18+R19+R20+R21+R22+R24+R25+R27+R28+R29+R31+R32+R34+R36+R37+R39+R41)/22</f>
        <v>0.73714674524675305</v>
      </c>
      <c r="S9" s="15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</row>
    <row r="10" spans="1:740" s="11" customFormat="1" ht="39" customHeight="1" x14ac:dyDescent="0.25">
      <c r="A10" s="31" t="s">
        <v>25</v>
      </c>
      <c r="B10" s="66" t="s">
        <v>18</v>
      </c>
      <c r="C10" s="33">
        <f>E10+G10+I10+K10+M10</f>
        <v>52399.271000000001</v>
      </c>
      <c r="D10" s="33">
        <v>22028.047999999999</v>
      </c>
      <c r="E10" s="34"/>
      <c r="F10" s="34"/>
      <c r="G10" s="34"/>
      <c r="H10" s="34"/>
      <c r="I10" s="34"/>
      <c r="J10" s="34"/>
      <c r="K10" s="33">
        <v>52399.271000000001</v>
      </c>
      <c r="L10" s="33">
        <v>22028.047999999999</v>
      </c>
      <c r="M10" s="34"/>
      <c r="N10" s="34"/>
      <c r="O10" s="35">
        <f>D10/C10</f>
        <v>0.42038844395373359</v>
      </c>
      <c r="P10" s="65"/>
      <c r="Q10" s="65"/>
      <c r="R10" s="52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</row>
    <row r="11" spans="1:740" s="11" customFormat="1" ht="102.75" customHeight="1" x14ac:dyDescent="0.25">
      <c r="A11" s="31"/>
      <c r="B11" s="32" t="s">
        <v>81</v>
      </c>
      <c r="C11" s="33"/>
      <c r="D11" s="33"/>
      <c r="E11" s="34"/>
      <c r="F11" s="34"/>
      <c r="G11" s="34"/>
      <c r="H11" s="34"/>
      <c r="I11" s="34"/>
      <c r="J11" s="34"/>
      <c r="K11" s="33"/>
      <c r="L11" s="33"/>
      <c r="M11" s="34"/>
      <c r="N11" s="34"/>
      <c r="O11" s="35"/>
      <c r="P11" s="29">
        <v>132</v>
      </c>
      <c r="Q11" s="30">
        <v>90</v>
      </c>
      <c r="R11" s="36">
        <f>Q11/P11</f>
        <v>0.68181818181818177</v>
      </c>
      <c r="S11" s="13"/>
      <c r="T11" s="13"/>
      <c r="U11" s="26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</row>
    <row r="12" spans="1:740" s="11" customFormat="1" ht="86.25" customHeight="1" x14ac:dyDescent="0.25">
      <c r="A12" s="31"/>
      <c r="B12" s="32" t="s">
        <v>14</v>
      </c>
      <c r="C12" s="37"/>
      <c r="D12" s="38"/>
      <c r="E12" s="39"/>
      <c r="F12" s="39"/>
      <c r="G12" s="39"/>
      <c r="H12" s="39"/>
      <c r="I12" s="39"/>
      <c r="J12" s="39"/>
      <c r="K12" s="38"/>
      <c r="L12" s="38"/>
      <c r="M12" s="39"/>
      <c r="N12" s="39"/>
      <c r="O12" s="40"/>
      <c r="P12" s="41">
        <v>75</v>
      </c>
      <c r="Q12" s="41">
        <v>100</v>
      </c>
      <c r="R12" s="42">
        <f t="shared" ref="R12:R14" si="1">Q12/P12</f>
        <v>1.3333333333333333</v>
      </c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</row>
    <row r="13" spans="1:740" s="11" customFormat="1" ht="87.75" customHeight="1" x14ac:dyDescent="0.25">
      <c r="A13" s="31"/>
      <c r="B13" s="32" t="s">
        <v>15</v>
      </c>
      <c r="C13" s="33"/>
      <c r="D13" s="38"/>
      <c r="E13" s="39"/>
      <c r="F13" s="39"/>
      <c r="G13" s="39"/>
      <c r="H13" s="39"/>
      <c r="I13" s="39"/>
      <c r="J13" s="39"/>
      <c r="K13" s="38"/>
      <c r="L13" s="38"/>
      <c r="M13" s="39"/>
      <c r="N13" s="39"/>
      <c r="O13" s="40"/>
      <c r="P13" s="41">
        <v>99.8</v>
      </c>
      <c r="Q13" s="41">
        <v>100</v>
      </c>
      <c r="R13" s="42">
        <f t="shared" si="1"/>
        <v>1.0020040080160322</v>
      </c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</row>
    <row r="14" spans="1:740" s="11" customFormat="1" ht="68.25" customHeight="1" x14ac:dyDescent="0.25">
      <c r="A14" s="31"/>
      <c r="B14" s="32" t="s">
        <v>16</v>
      </c>
      <c r="C14" s="37"/>
      <c r="D14" s="38"/>
      <c r="E14" s="39"/>
      <c r="F14" s="39"/>
      <c r="G14" s="39"/>
      <c r="H14" s="39"/>
      <c r="I14" s="39"/>
      <c r="J14" s="39"/>
      <c r="K14" s="38"/>
      <c r="L14" s="38"/>
      <c r="M14" s="39"/>
      <c r="N14" s="39"/>
      <c r="O14" s="40"/>
      <c r="P14" s="41">
        <v>416</v>
      </c>
      <c r="Q14" s="41">
        <v>416</v>
      </c>
      <c r="R14" s="42">
        <f t="shared" si="1"/>
        <v>1</v>
      </c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</row>
    <row r="15" spans="1:740" s="11" customFormat="1" ht="45" x14ac:dyDescent="0.6">
      <c r="A15" s="31" t="s">
        <v>26</v>
      </c>
      <c r="B15" s="67" t="s">
        <v>69</v>
      </c>
      <c r="C15" s="33">
        <f>E15+G15+I15+K15+M15</f>
        <v>967.12</v>
      </c>
      <c r="D15" s="33">
        <f>F15+H15+J15+L15+N15</f>
        <v>5.585</v>
      </c>
      <c r="E15" s="34"/>
      <c r="F15" s="34"/>
      <c r="G15" s="34"/>
      <c r="H15" s="34"/>
      <c r="I15" s="34"/>
      <c r="J15" s="34"/>
      <c r="K15" s="33">
        <v>967.12</v>
      </c>
      <c r="L15" s="33">
        <v>5.585</v>
      </c>
      <c r="M15" s="34"/>
      <c r="N15" s="34"/>
      <c r="O15" s="35">
        <f>D15/C15</f>
        <v>5.7748779882537847E-3</v>
      </c>
      <c r="P15" s="30"/>
      <c r="Q15" s="30"/>
      <c r="R15" s="42"/>
      <c r="S15" s="16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</row>
    <row r="16" spans="1:740" s="11" customFormat="1" ht="60" customHeight="1" x14ac:dyDescent="0.25">
      <c r="A16" s="25"/>
      <c r="B16" s="54" t="s">
        <v>20</v>
      </c>
      <c r="C16" s="55"/>
      <c r="D16" s="56"/>
      <c r="E16" s="62"/>
      <c r="F16" s="62"/>
      <c r="G16" s="62"/>
      <c r="H16" s="62"/>
      <c r="I16" s="62"/>
      <c r="J16" s="62"/>
      <c r="K16" s="56"/>
      <c r="L16" s="56"/>
      <c r="M16" s="62"/>
      <c r="N16" s="62"/>
      <c r="O16" s="63"/>
      <c r="P16" s="60">
        <v>156</v>
      </c>
      <c r="Q16" s="60">
        <v>78</v>
      </c>
      <c r="R16" s="61">
        <f>Q16/P16</f>
        <v>0.5</v>
      </c>
      <c r="S16" s="13"/>
      <c r="T16" s="24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</row>
    <row r="17" spans="1:46" s="11" customFormat="1" ht="80.25" customHeight="1" x14ac:dyDescent="0.6">
      <c r="A17" s="47" t="s">
        <v>27</v>
      </c>
      <c r="B17" s="66" t="s">
        <v>17</v>
      </c>
      <c r="C17" s="33">
        <f>E17+G17+I17+K17+M17</f>
        <v>80564.498999999996</v>
      </c>
      <c r="D17" s="33">
        <f>F17+H17+J17+L17+N17</f>
        <v>22288.012999999999</v>
      </c>
      <c r="E17" s="34"/>
      <c r="F17" s="34"/>
      <c r="G17" s="34"/>
      <c r="H17" s="34"/>
      <c r="I17" s="34"/>
      <c r="J17" s="34"/>
      <c r="K17" s="33">
        <v>80564.498999999996</v>
      </c>
      <c r="L17" s="33">
        <v>22288.012999999999</v>
      </c>
      <c r="M17" s="34"/>
      <c r="N17" s="34"/>
      <c r="O17" s="35">
        <f>D17/C17</f>
        <v>0.27664806802807773</v>
      </c>
      <c r="P17" s="41"/>
      <c r="Q17" s="41"/>
      <c r="R17" s="68"/>
      <c r="S17" s="16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</row>
    <row r="18" spans="1:46" s="11" customFormat="1" ht="51" customHeight="1" x14ac:dyDescent="0.25">
      <c r="A18" s="47"/>
      <c r="B18" s="32" t="s">
        <v>70</v>
      </c>
      <c r="C18" s="33"/>
      <c r="D18" s="38"/>
      <c r="E18" s="51"/>
      <c r="F18" s="51"/>
      <c r="G18" s="51"/>
      <c r="H18" s="51"/>
      <c r="I18" s="51"/>
      <c r="J18" s="51"/>
      <c r="K18" s="52"/>
      <c r="L18" s="52"/>
      <c r="M18" s="51"/>
      <c r="N18" s="51"/>
      <c r="O18" s="51"/>
      <c r="P18" s="41">
        <v>810.654</v>
      </c>
      <c r="Q18" s="41">
        <v>810.654</v>
      </c>
      <c r="R18" s="42">
        <f>Q18/P18</f>
        <v>1</v>
      </c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</row>
    <row r="19" spans="1:46" s="11" customFormat="1" ht="63" x14ac:dyDescent="0.25">
      <c r="A19" s="47" t="s">
        <v>48</v>
      </c>
      <c r="B19" s="32" t="s">
        <v>53</v>
      </c>
      <c r="C19" s="33"/>
      <c r="D19" s="38"/>
      <c r="E19" s="51"/>
      <c r="F19" s="51"/>
      <c r="G19" s="51"/>
      <c r="H19" s="51"/>
      <c r="I19" s="51"/>
      <c r="J19" s="51"/>
      <c r="K19" s="52"/>
      <c r="L19" s="52"/>
      <c r="M19" s="51"/>
      <c r="N19" s="51"/>
      <c r="O19" s="51"/>
      <c r="P19" s="41">
        <v>900</v>
      </c>
      <c r="Q19" s="41">
        <v>0</v>
      </c>
      <c r="R19" s="42">
        <f t="shared" ref="R19:R41" si="2">Q19/P19</f>
        <v>0</v>
      </c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</row>
    <row r="20" spans="1:46" s="11" customFormat="1" ht="55.5" customHeight="1" x14ac:dyDescent="0.25">
      <c r="A20" s="47"/>
      <c r="B20" s="32" t="s">
        <v>78</v>
      </c>
      <c r="C20" s="33"/>
      <c r="D20" s="38"/>
      <c r="E20" s="51"/>
      <c r="F20" s="51"/>
      <c r="G20" s="51"/>
      <c r="H20" s="51"/>
      <c r="I20" s="51"/>
      <c r="J20" s="51"/>
      <c r="K20" s="52"/>
      <c r="L20" s="52"/>
      <c r="M20" s="51"/>
      <c r="N20" s="51"/>
      <c r="O20" s="51"/>
      <c r="P20" s="41">
        <v>455.69400000000002</v>
      </c>
      <c r="Q20" s="41">
        <v>455.69400000000002</v>
      </c>
      <c r="R20" s="42">
        <f>Q20/P20</f>
        <v>1</v>
      </c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</row>
    <row r="21" spans="1:46" s="11" customFormat="1" ht="69.75" customHeight="1" x14ac:dyDescent="0.25">
      <c r="A21" s="47"/>
      <c r="B21" s="32" t="s">
        <v>55</v>
      </c>
      <c r="C21" s="33"/>
      <c r="D21" s="38"/>
      <c r="E21" s="51"/>
      <c r="F21" s="51"/>
      <c r="G21" s="51"/>
      <c r="H21" s="51"/>
      <c r="I21" s="51"/>
      <c r="J21" s="51"/>
      <c r="K21" s="52"/>
      <c r="L21" s="52"/>
      <c r="M21" s="51"/>
      <c r="N21" s="51"/>
      <c r="O21" s="51"/>
      <c r="P21" s="41">
        <v>439.07299999999998</v>
      </c>
      <c r="Q21" s="41">
        <v>442.69600000000003</v>
      </c>
      <c r="R21" s="42">
        <f t="shared" si="2"/>
        <v>1.0082514752672107</v>
      </c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</row>
    <row r="22" spans="1:46" s="11" customFormat="1" ht="31.5" x14ac:dyDescent="0.25">
      <c r="A22" s="47"/>
      <c r="B22" s="32" t="s">
        <v>79</v>
      </c>
      <c r="C22" s="33"/>
      <c r="D22" s="38"/>
      <c r="E22" s="51"/>
      <c r="F22" s="51"/>
      <c r="G22" s="51"/>
      <c r="H22" s="51"/>
      <c r="I22" s="51"/>
      <c r="J22" s="51"/>
      <c r="K22" s="52"/>
      <c r="L22" s="52"/>
      <c r="M22" s="51"/>
      <c r="N22" s="51"/>
      <c r="O22" s="51"/>
      <c r="P22" s="41">
        <v>1188</v>
      </c>
      <c r="Q22" s="41">
        <v>1188</v>
      </c>
      <c r="R22" s="42">
        <f t="shared" si="2"/>
        <v>1</v>
      </c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</row>
    <row r="23" spans="1:46" s="11" customFormat="1" ht="31.5" x14ac:dyDescent="0.25">
      <c r="A23" s="47" t="s">
        <v>28</v>
      </c>
      <c r="B23" s="66" t="s">
        <v>21</v>
      </c>
      <c r="C23" s="33">
        <f>E23+G23+I23+K23+M23</f>
        <v>550</v>
      </c>
      <c r="D23" s="33">
        <f>F23+H23+J23+L23+N23</f>
        <v>370</v>
      </c>
      <c r="E23" s="34"/>
      <c r="F23" s="34"/>
      <c r="G23" s="34"/>
      <c r="H23" s="34"/>
      <c r="I23" s="34"/>
      <c r="J23" s="34"/>
      <c r="K23" s="33">
        <v>550</v>
      </c>
      <c r="L23" s="33">
        <v>370</v>
      </c>
      <c r="M23" s="34"/>
      <c r="N23" s="42"/>
      <c r="O23" s="35">
        <f>D23/C23</f>
        <v>0.67272727272727273</v>
      </c>
      <c r="P23" s="41"/>
      <c r="Q23" s="41"/>
      <c r="R23" s="68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</row>
    <row r="24" spans="1:46" s="11" customFormat="1" ht="65.25" customHeight="1" x14ac:dyDescent="0.25">
      <c r="A24" s="53"/>
      <c r="B24" s="54" t="s">
        <v>12</v>
      </c>
      <c r="C24" s="55"/>
      <c r="D24" s="56"/>
      <c r="E24" s="57"/>
      <c r="F24" s="57"/>
      <c r="G24" s="57"/>
      <c r="H24" s="57"/>
      <c r="I24" s="57"/>
      <c r="J24" s="57"/>
      <c r="K24" s="58"/>
      <c r="L24" s="58"/>
      <c r="M24" s="57"/>
      <c r="N24" s="57"/>
      <c r="O24" s="59"/>
      <c r="P24" s="60">
        <v>8</v>
      </c>
      <c r="Q24" s="60">
        <v>6</v>
      </c>
      <c r="R24" s="61">
        <f t="shared" si="2"/>
        <v>0.75</v>
      </c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</row>
    <row r="25" spans="1:46" s="11" customFormat="1" ht="45.75" customHeight="1" x14ac:dyDescent="0.25">
      <c r="A25" s="53"/>
      <c r="B25" s="54" t="s">
        <v>13</v>
      </c>
      <c r="C25" s="55"/>
      <c r="D25" s="56"/>
      <c r="E25" s="57"/>
      <c r="F25" s="57"/>
      <c r="G25" s="57"/>
      <c r="H25" s="57"/>
      <c r="I25" s="57"/>
      <c r="J25" s="57"/>
      <c r="K25" s="58"/>
      <c r="L25" s="58"/>
      <c r="M25" s="57"/>
      <c r="N25" s="57"/>
      <c r="O25" s="59"/>
      <c r="P25" s="60">
        <v>4</v>
      </c>
      <c r="Q25" s="60">
        <v>2</v>
      </c>
      <c r="R25" s="61">
        <f t="shared" si="2"/>
        <v>0.5</v>
      </c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</row>
    <row r="26" spans="1:46" s="11" customFormat="1" ht="53.25" customHeight="1" x14ac:dyDescent="0.25">
      <c r="A26" s="47" t="s">
        <v>29</v>
      </c>
      <c r="B26" s="66" t="s">
        <v>22</v>
      </c>
      <c r="C26" s="33">
        <f>E26+G26+I26+K26+M26</f>
        <v>6144.8320000000003</v>
      </c>
      <c r="D26" s="33">
        <f>F26+H26+J26+L26+N26</f>
        <v>1889.7819999999999</v>
      </c>
      <c r="E26" s="34"/>
      <c r="F26" s="34"/>
      <c r="G26" s="34"/>
      <c r="H26" s="34"/>
      <c r="I26" s="34"/>
      <c r="J26" s="34"/>
      <c r="K26" s="33">
        <v>6144.8320000000003</v>
      </c>
      <c r="L26" s="33">
        <v>1889.7819999999999</v>
      </c>
      <c r="M26" s="42"/>
      <c r="N26" s="42"/>
      <c r="O26" s="35">
        <f>D26/C26</f>
        <v>0.30754005967941839</v>
      </c>
      <c r="P26" s="41"/>
      <c r="Q26" s="41"/>
      <c r="R26" s="68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</row>
    <row r="27" spans="1:46" s="11" customFormat="1" ht="68.25" customHeight="1" x14ac:dyDescent="0.25">
      <c r="A27" s="53"/>
      <c r="B27" s="54" t="s">
        <v>9</v>
      </c>
      <c r="C27" s="55"/>
      <c r="D27" s="56"/>
      <c r="E27" s="57"/>
      <c r="F27" s="57"/>
      <c r="G27" s="57"/>
      <c r="H27" s="57"/>
      <c r="I27" s="57"/>
      <c r="J27" s="57"/>
      <c r="K27" s="58"/>
      <c r="L27" s="58"/>
      <c r="M27" s="57"/>
      <c r="N27" s="57"/>
      <c r="O27" s="57"/>
      <c r="P27" s="60">
        <v>29</v>
      </c>
      <c r="Q27" s="60">
        <v>23</v>
      </c>
      <c r="R27" s="61">
        <f t="shared" si="2"/>
        <v>0.7931034482758621</v>
      </c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</row>
    <row r="28" spans="1:46" s="11" customFormat="1" ht="47.25" x14ac:dyDescent="0.25">
      <c r="A28" s="53"/>
      <c r="B28" s="54" t="s">
        <v>10</v>
      </c>
      <c r="C28" s="55"/>
      <c r="D28" s="56"/>
      <c r="E28" s="57"/>
      <c r="F28" s="57"/>
      <c r="G28" s="57"/>
      <c r="H28" s="57"/>
      <c r="I28" s="57"/>
      <c r="J28" s="57"/>
      <c r="K28" s="58"/>
      <c r="L28" s="58"/>
      <c r="M28" s="57"/>
      <c r="N28" s="57"/>
      <c r="O28" s="57"/>
      <c r="P28" s="60">
        <v>26</v>
      </c>
      <c r="Q28" s="60">
        <v>29</v>
      </c>
      <c r="R28" s="61">
        <f t="shared" si="2"/>
        <v>1.1153846153846154</v>
      </c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</row>
    <row r="29" spans="1:46" s="11" customFormat="1" ht="47.25" x14ac:dyDescent="0.25">
      <c r="A29" s="53"/>
      <c r="B29" s="54" t="s">
        <v>66</v>
      </c>
      <c r="C29" s="55"/>
      <c r="D29" s="56"/>
      <c r="E29" s="57"/>
      <c r="F29" s="57"/>
      <c r="G29" s="57"/>
      <c r="H29" s="57"/>
      <c r="I29" s="57"/>
      <c r="J29" s="57"/>
      <c r="K29" s="58"/>
      <c r="L29" s="58"/>
      <c r="M29" s="57"/>
      <c r="N29" s="57"/>
      <c r="O29" s="57"/>
      <c r="P29" s="60">
        <v>6</v>
      </c>
      <c r="Q29" s="60">
        <v>0</v>
      </c>
      <c r="R29" s="61">
        <f>Q29/P29</f>
        <v>0</v>
      </c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</row>
    <row r="30" spans="1:46" s="11" customFormat="1" ht="55.5" customHeight="1" x14ac:dyDescent="0.25">
      <c r="A30" s="47" t="s">
        <v>30</v>
      </c>
      <c r="B30" s="66" t="s">
        <v>23</v>
      </c>
      <c r="C30" s="33">
        <f>E30+G30+I30+K30+M30</f>
        <v>698</v>
      </c>
      <c r="D30" s="33">
        <f>F30+H30+J30+L30+N30</f>
        <v>286.32</v>
      </c>
      <c r="E30" s="34"/>
      <c r="F30" s="34"/>
      <c r="G30" s="34"/>
      <c r="H30" s="34"/>
      <c r="I30" s="34"/>
      <c r="J30" s="34"/>
      <c r="K30" s="33">
        <v>698</v>
      </c>
      <c r="L30" s="33">
        <v>286.32</v>
      </c>
      <c r="M30" s="42"/>
      <c r="N30" s="42"/>
      <c r="O30" s="35">
        <f>D30/C30</f>
        <v>0.41020057306590257</v>
      </c>
      <c r="P30" s="41"/>
      <c r="Q30" s="69"/>
      <c r="R30" s="51"/>
      <c r="S30" s="13"/>
      <c r="T30" s="13"/>
      <c r="U30" s="24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</row>
    <row r="31" spans="1:46" s="11" customFormat="1" ht="63" x14ac:dyDescent="0.25">
      <c r="A31" s="53"/>
      <c r="B31" s="54" t="s">
        <v>11</v>
      </c>
      <c r="C31" s="55"/>
      <c r="D31" s="56"/>
      <c r="E31" s="57"/>
      <c r="F31" s="57"/>
      <c r="G31" s="57"/>
      <c r="H31" s="57"/>
      <c r="I31" s="57"/>
      <c r="J31" s="57"/>
      <c r="K31" s="58"/>
      <c r="L31" s="58"/>
      <c r="M31" s="57"/>
      <c r="N31" s="57"/>
      <c r="O31" s="57"/>
      <c r="P31" s="60">
        <v>8</v>
      </c>
      <c r="Q31" s="60">
        <v>4</v>
      </c>
      <c r="R31" s="61">
        <f t="shared" si="2"/>
        <v>0.5</v>
      </c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</row>
    <row r="32" spans="1:46" s="11" customFormat="1" ht="51" customHeight="1" x14ac:dyDescent="0.25">
      <c r="A32" s="53"/>
      <c r="B32" s="54" t="s">
        <v>52</v>
      </c>
      <c r="C32" s="55"/>
      <c r="D32" s="56"/>
      <c r="E32" s="57"/>
      <c r="F32" s="57"/>
      <c r="G32" s="57"/>
      <c r="H32" s="57"/>
      <c r="I32" s="57"/>
      <c r="J32" s="57"/>
      <c r="K32" s="58"/>
      <c r="L32" s="58"/>
      <c r="M32" s="57"/>
      <c r="N32" s="57"/>
      <c r="O32" s="57"/>
      <c r="P32" s="60">
        <v>1</v>
      </c>
      <c r="Q32" s="60">
        <v>0.5</v>
      </c>
      <c r="R32" s="61">
        <f>Q32/P32</f>
        <v>0.5</v>
      </c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</row>
    <row r="33" spans="1:46" s="11" customFormat="1" ht="44.25" customHeight="1" x14ac:dyDescent="0.25">
      <c r="A33" s="47" t="s">
        <v>31</v>
      </c>
      <c r="B33" s="66" t="s">
        <v>33</v>
      </c>
      <c r="C33" s="33">
        <f>E33+G33+I33+K33+M33</f>
        <v>11</v>
      </c>
      <c r="D33" s="33">
        <f>F33+H33+J33+L33+N33</f>
        <v>0</v>
      </c>
      <c r="E33" s="34"/>
      <c r="F33" s="34"/>
      <c r="G33" s="34"/>
      <c r="H33" s="34"/>
      <c r="I33" s="34"/>
      <c r="J33" s="34"/>
      <c r="K33" s="33">
        <v>11</v>
      </c>
      <c r="L33" s="33">
        <v>0</v>
      </c>
      <c r="M33" s="42"/>
      <c r="N33" s="42"/>
      <c r="O33" s="35">
        <f>D33/C33</f>
        <v>0</v>
      </c>
      <c r="P33" s="41"/>
      <c r="Q33" s="69"/>
      <c r="R33" s="51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</row>
    <row r="34" spans="1:46" s="11" customFormat="1" ht="69" customHeight="1" x14ac:dyDescent="0.25">
      <c r="A34" s="47"/>
      <c r="B34" s="32" t="s">
        <v>65</v>
      </c>
      <c r="C34" s="33"/>
      <c r="D34" s="38"/>
      <c r="E34" s="51"/>
      <c r="F34" s="51"/>
      <c r="G34" s="51"/>
      <c r="H34" s="51"/>
      <c r="I34" s="51"/>
      <c r="J34" s="51"/>
      <c r="K34" s="52"/>
      <c r="L34" s="52"/>
      <c r="M34" s="51"/>
      <c r="N34" s="51"/>
      <c r="O34" s="51"/>
      <c r="P34" s="41">
        <v>20</v>
      </c>
      <c r="Q34" s="41">
        <v>10</v>
      </c>
      <c r="R34" s="42">
        <f t="shared" si="2"/>
        <v>0.5</v>
      </c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</row>
    <row r="35" spans="1:46" s="11" customFormat="1" ht="53.25" customHeight="1" x14ac:dyDescent="0.25">
      <c r="A35" s="47" t="s">
        <v>32</v>
      </c>
      <c r="B35" s="66" t="s">
        <v>64</v>
      </c>
      <c r="C35" s="33">
        <f>E35+G35+I35+K35+M35</f>
        <v>241.1</v>
      </c>
      <c r="D35" s="33">
        <f>F35+H35+J35+L35+N35</f>
        <v>40.25</v>
      </c>
      <c r="E35" s="34"/>
      <c r="F35" s="34"/>
      <c r="G35" s="34"/>
      <c r="H35" s="34"/>
      <c r="I35" s="34"/>
      <c r="J35" s="34"/>
      <c r="K35" s="33">
        <v>241.1</v>
      </c>
      <c r="L35" s="33">
        <v>40.25</v>
      </c>
      <c r="M35" s="42"/>
      <c r="N35" s="42"/>
      <c r="O35" s="35">
        <f>D35/C35</f>
        <v>0.16694317710493572</v>
      </c>
      <c r="P35" s="41"/>
      <c r="Q35" s="41"/>
      <c r="R35" s="51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</row>
    <row r="36" spans="1:46" s="11" customFormat="1" ht="48.75" customHeight="1" x14ac:dyDescent="0.25">
      <c r="A36" s="53"/>
      <c r="B36" s="54" t="s">
        <v>56</v>
      </c>
      <c r="C36" s="55"/>
      <c r="D36" s="56"/>
      <c r="E36" s="57"/>
      <c r="F36" s="57"/>
      <c r="G36" s="57"/>
      <c r="H36" s="57"/>
      <c r="I36" s="57"/>
      <c r="J36" s="57"/>
      <c r="K36" s="58"/>
      <c r="L36" s="58"/>
      <c r="M36" s="57"/>
      <c r="N36" s="57"/>
      <c r="O36" s="57"/>
      <c r="P36" s="60">
        <v>4</v>
      </c>
      <c r="Q36" s="60">
        <v>4</v>
      </c>
      <c r="R36" s="61">
        <f t="shared" si="2"/>
        <v>1</v>
      </c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</row>
    <row r="37" spans="1:46" s="11" customFormat="1" ht="78.75" x14ac:dyDescent="0.25">
      <c r="A37" s="53"/>
      <c r="B37" s="54" t="s">
        <v>67</v>
      </c>
      <c r="C37" s="55"/>
      <c r="D37" s="56"/>
      <c r="E37" s="57"/>
      <c r="F37" s="57"/>
      <c r="G37" s="57"/>
      <c r="H37" s="57"/>
      <c r="I37" s="57"/>
      <c r="J37" s="57"/>
      <c r="K37" s="58"/>
      <c r="L37" s="58"/>
      <c r="M37" s="57"/>
      <c r="N37" s="57"/>
      <c r="O37" s="57"/>
      <c r="P37" s="60">
        <v>30</v>
      </c>
      <c r="Q37" s="60">
        <v>15</v>
      </c>
      <c r="R37" s="61">
        <f t="shared" si="2"/>
        <v>0.5</v>
      </c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</row>
    <row r="38" spans="1:46" s="11" customFormat="1" ht="47.25" x14ac:dyDescent="0.25">
      <c r="A38" s="47" t="s">
        <v>37</v>
      </c>
      <c r="B38" s="66" t="s">
        <v>39</v>
      </c>
      <c r="C38" s="33">
        <f>E38+G38+I38+K38+M38</f>
        <v>6</v>
      </c>
      <c r="D38" s="33">
        <f>F38+H38+J38+L38+N38</f>
        <v>0</v>
      </c>
      <c r="E38" s="34"/>
      <c r="F38" s="34"/>
      <c r="G38" s="34"/>
      <c r="H38" s="34"/>
      <c r="I38" s="34"/>
      <c r="J38" s="34"/>
      <c r="K38" s="33">
        <v>6</v>
      </c>
      <c r="L38" s="33">
        <v>0</v>
      </c>
      <c r="M38" s="42"/>
      <c r="N38" s="42"/>
      <c r="O38" s="35">
        <f>D38/C38</f>
        <v>0</v>
      </c>
      <c r="P38" s="69"/>
      <c r="Q38" s="69"/>
      <c r="R38" s="51"/>
      <c r="S38" s="13"/>
      <c r="T38" s="13"/>
      <c r="U38" s="24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</row>
    <row r="39" spans="1:46" s="11" customFormat="1" ht="64.5" customHeight="1" x14ac:dyDescent="0.25">
      <c r="A39" s="47"/>
      <c r="B39" s="32" t="s">
        <v>49</v>
      </c>
      <c r="C39" s="33"/>
      <c r="D39" s="38"/>
      <c r="E39" s="51"/>
      <c r="F39" s="51"/>
      <c r="G39" s="51"/>
      <c r="H39" s="51"/>
      <c r="I39" s="51"/>
      <c r="J39" s="51"/>
      <c r="K39" s="52"/>
      <c r="L39" s="52"/>
      <c r="M39" s="51"/>
      <c r="N39" s="51"/>
      <c r="O39" s="51"/>
      <c r="P39" s="41">
        <v>5</v>
      </c>
      <c r="Q39" s="41">
        <v>6</v>
      </c>
      <c r="R39" s="42">
        <f>Q39/P39</f>
        <v>1.2</v>
      </c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</row>
    <row r="40" spans="1:46" s="11" customFormat="1" ht="55.5" customHeight="1" x14ac:dyDescent="0.25">
      <c r="A40" s="47" t="s">
        <v>38</v>
      </c>
      <c r="B40" s="66" t="s">
        <v>40</v>
      </c>
      <c r="C40" s="33">
        <f>E40+G40+I40+K40+M40</f>
        <v>16.5</v>
      </c>
      <c r="D40" s="33">
        <v>0</v>
      </c>
      <c r="E40" s="34"/>
      <c r="F40" s="34"/>
      <c r="G40" s="34"/>
      <c r="H40" s="34"/>
      <c r="I40" s="34"/>
      <c r="J40" s="34"/>
      <c r="K40" s="33">
        <v>16.5</v>
      </c>
      <c r="L40" s="33">
        <v>0</v>
      </c>
      <c r="M40" s="34"/>
      <c r="N40" s="42"/>
      <c r="O40" s="35">
        <f>D40/C40</f>
        <v>0</v>
      </c>
      <c r="P40" s="69"/>
      <c r="Q40" s="69"/>
      <c r="R40" s="51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</row>
    <row r="41" spans="1:46" s="11" customFormat="1" ht="85.5" customHeight="1" x14ac:dyDescent="0.25">
      <c r="A41" s="47"/>
      <c r="B41" s="32" t="s">
        <v>50</v>
      </c>
      <c r="C41" s="33"/>
      <c r="D41" s="38"/>
      <c r="E41" s="51"/>
      <c r="F41" s="51"/>
      <c r="G41" s="51"/>
      <c r="H41" s="51"/>
      <c r="I41" s="51"/>
      <c r="J41" s="51"/>
      <c r="K41" s="52"/>
      <c r="L41" s="52"/>
      <c r="M41" s="51"/>
      <c r="N41" s="51"/>
      <c r="O41" s="51"/>
      <c r="P41" s="41">
        <v>3</v>
      </c>
      <c r="Q41" s="41">
        <v>1</v>
      </c>
      <c r="R41" s="42">
        <f t="shared" si="2"/>
        <v>0.33333333333333331</v>
      </c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</row>
    <row r="42" spans="1:46" ht="63" x14ac:dyDescent="0.25">
      <c r="A42" s="46" t="s">
        <v>44</v>
      </c>
      <c r="B42" s="45" t="s">
        <v>74</v>
      </c>
      <c r="C42" s="73">
        <f>E42+G42+I42+K42</f>
        <v>43734.354999999996</v>
      </c>
      <c r="D42" s="73">
        <f>F42+H42+J42+L42+N42</f>
        <v>15382.416999999999</v>
      </c>
      <c r="E42" s="73">
        <v>39507.675999999999</v>
      </c>
      <c r="F42" s="73">
        <v>13895.8</v>
      </c>
      <c r="G42" s="73">
        <v>2039.962</v>
      </c>
      <c r="H42" s="73">
        <v>717.5</v>
      </c>
      <c r="I42" s="73">
        <v>0</v>
      </c>
      <c r="J42" s="73">
        <v>0</v>
      </c>
      <c r="K42" s="73">
        <v>2186.7170000000001</v>
      </c>
      <c r="L42" s="73">
        <v>769.11699999999996</v>
      </c>
      <c r="M42" s="73"/>
      <c r="N42" s="73"/>
      <c r="O42" s="50">
        <f>D42/C42</f>
        <v>0.35172387931638643</v>
      </c>
      <c r="P42" s="74"/>
      <c r="Q42" s="74"/>
      <c r="R42" s="76">
        <f>(R43+R44)/2</f>
        <v>0.28108394957925281</v>
      </c>
      <c r="S42" s="12"/>
      <c r="T42" s="13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</row>
    <row r="43" spans="1:46" s="11" customFormat="1" ht="39.75" customHeight="1" x14ac:dyDescent="0.25">
      <c r="A43" s="47"/>
      <c r="B43" s="32" t="s">
        <v>41</v>
      </c>
      <c r="C43" s="38"/>
      <c r="D43" s="38"/>
      <c r="E43" s="51"/>
      <c r="F43" s="51"/>
      <c r="G43" s="51"/>
      <c r="H43" s="51"/>
      <c r="I43" s="51"/>
      <c r="J43" s="51"/>
      <c r="K43" s="52"/>
      <c r="L43" s="52"/>
      <c r="M43" s="51"/>
      <c r="N43" s="51"/>
      <c r="O43" s="51"/>
      <c r="P43" s="41">
        <v>2</v>
      </c>
      <c r="Q43" s="41">
        <v>1</v>
      </c>
      <c r="R43" s="42">
        <f>Q43/P43</f>
        <v>0.5</v>
      </c>
      <c r="S43" s="13"/>
      <c r="T43" s="20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</row>
    <row r="44" spans="1:46" ht="37.5" customHeight="1" x14ac:dyDescent="0.25">
      <c r="A44" s="53"/>
      <c r="B44" s="54" t="s">
        <v>42</v>
      </c>
      <c r="C44" s="56"/>
      <c r="D44" s="56"/>
      <c r="E44" s="57"/>
      <c r="F44" s="57"/>
      <c r="G44" s="57"/>
      <c r="H44" s="57"/>
      <c r="I44" s="57"/>
      <c r="J44" s="57"/>
      <c r="K44" s="58"/>
      <c r="L44" s="58"/>
      <c r="M44" s="57"/>
      <c r="N44" s="57"/>
      <c r="O44" s="57"/>
      <c r="P44" s="64">
        <v>290.19799999999998</v>
      </c>
      <c r="Q44" s="36">
        <v>18.041</v>
      </c>
      <c r="R44" s="61">
        <f>Q44/P44</f>
        <v>6.2167899158505575E-2</v>
      </c>
      <c r="S44" s="12"/>
      <c r="T44" s="18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</row>
    <row r="45" spans="1:46" s="11" customFormat="1" ht="80.25" customHeight="1" x14ac:dyDescent="0.25">
      <c r="A45" s="46" t="s">
        <v>45</v>
      </c>
      <c r="B45" s="45" t="s">
        <v>73</v>
      </c>
      <c r="C45" s="73">
        <f>E45+G45+I45+K45+M45</f>
        <v>1095.5170000000001</v>
      </c>
      <c r="D45" s="73">
        <f>F45+H45+J45+L45+N45</f>
        <v>496.15100000000001</v>
      </c>
      <c r="E45" s="73"/>
      <c r="F45" s="73"/>
      <c r="G45" s="73"/>
      <c r="H45" s="73"/>
      <c r="I45" s="73"/>
      <c r="J45" s="73"/>
      <c r="K45" s="73">
        <v>1095.5170000000001</v>
      </c>
      <c r="L45" s="73">
        <v>496.15100000000001</v>
      </c>
      <c r="M45" s="73"/>
      <c r="N45" s="73"/>
      <c r="O45" s="50">
        <f>D45/C45</f>
        <v>0.45289210482356729</v>
      </c>
      <c r="P45" s="74"/>
      <c r="Q45" s="74"/>
      <c r="R45" s="75">
        <f>(R46+R47+R48+R49+R50+R51+R52)/7</f>
        <v>0.59523809523809523</v>
      </c>
      <c r="S45" s="17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</row>
    <row r="46" spans="1:46" ht="51.75" customHeight="1" x14ac:dyDescent="0.25">
      <c r="A46" s="47">
        <v>1</v>
      </c>
      <c r="B46" s="32" t="s">
        <v>34</v>
      </c>
      <c r="C46" s="38"/>
      <c r="D46" s="38"/>
      <c r="E46" s="39"/>
      <c r="F46" s="39"/>
      <c r="G46" s="39"/>
      <c r="H46" s="39"/>
      <c r="I46" s="39"/>
      <c r="J46" s="39"/>
      <c r="K46" s="38"/>
      <c r="L46" s="38"/>
      <c r="M46" s="39"/>
      <c r="N46" s="39"/>
      <c r="O46" s="40"/>
      <c r="P46" s="41">
        <v>6</v>
      </c>
      <c r="Q46" s="41">
        <v>7</v>
      </c>
      <c r="R46" s="42">
        <f t="shared" ref="R46:R52" si="3">Q46/P46</f>
        <v>1.1666666666666667</v>
      </c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</row>
    <row r="47" spans="1:46" ht="45.75" customHeight="1" x14ac:dyDescent="0.25">
      <c r="A47" s="47">
        <v>2</v>
      </c>
      <c r="B47" s="32" t="s">
        <v>80</v>
      </c>
      <c r="C47" s="38"/>
      <c r="D47" s="38"/>
      <c r="E47" s="39"/>
      <c r="F47" s="39"/>
      <c r="G47" s="39"/>
      <c r="H47" s="39"/>
      <c r="I47" s="39"/>
      <c r="J47" s="39"/>
      <c r="K47" s="38"/>
      <c r="L47" s="38"/>
      <c r="M47" s="39"/>
      <c r="N47" s="39"/>
      <c r="O47" s="40"/>
      <c r="P47" s="41">
        <v>3</v>
      </c>
      <c r="Q47" s="41">
        <v>0</v>
      </c>
      <c r="R47" s="42">
        <f>Q47/P47</f>
        <v>0</v>
      </c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</row>
    <row r="48" spans="1:46" ht="69" customHeight="1" x14ac:dyDescent="0.25">
      <c r="A48" s="47">
        <v>3</v>
      </c>
      <c r="B48" s="32" t="s">
        <v>57</v>
      </c>
      <c r="C48" s="38"/>
      <c r="D48" s="38"/>
      <c r="E48" s="39"/>
      <c r="F48" s="39"/>
      <c r="G48" s="39"/>
      <c r="H48" s="39"/>
      <c r="I48" s="39"/>
      <c r="J48" s="39"/>
      <c r="K48" s="38"/>
      <c r="L48" s="38"/>
      <c r="M48" s="39"/>
      <c r="N48" s="39"/>
      <c r="O48" s="40"/>
      <c r="P48" s="41">
        <v>1</v>
      </c>
      <c r="Q48" s="41">
        <v>1</v>
      </c>
      <c r="R48" s="42">
        <f>Q48/P48</f>
        <v>1</v>
      </c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</row>
    <row r="49" spans="1:46" ht="36.75" customHeight="1" x14ac:dyDescent="0.25">
      <c r="A49" s="47">
        <v>4</v>
      </c>
      <c r="B49" s="32" t="s">
        <v>35</v>
      </c>
      <c r="C49" s="38"/>
      <c r="D49" s="38"/>
      <c r="E49" s="39"/>
      <c r="F49" s="39"/>
      <c r="G49" s="39"/>
      <c r="H49" s="39"/>
      <c r="I49" s="39"/>
      <c r="J49" s="39"/>
      <c r="K49" s="38"/>
      <c r="L49" s="38"/>
      <c r="M49" s="39"/>
      <c r="N49" s="39"/>
      <c r="O49" s="40"/>
      <c r="P49" s="41">
        <v>24</v>
      </c>
      <c r="Q49" s="41">
        <v>0</v>
      </c>
      <c r="R49" s="42">
        <f t="shared" si="3"/>
        <v>0</v>
      </c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</row>
    <row r="50" spans="1:46" ht="99" customHeight="1" x14ac:dyDescent="0.25">
      <c r="A50" s="47">
        <v>5</v>
      </c>
      <c r="B50" s="32" t="s">
        <v>36</v>
      </c>
      <c r="C50" s="38"/>
      <c r="D50" s="38"/>
      <c r="E50" s="39"/>
      <c r="F50" s="39"/>
      <c r="G50" s="39"/>
      <c r="H50" s="39"/>
      <c r="I50" s="39"/>
      <c r="J50" s="39"/>
      <c r="K50" s="38"/>
      <c r="L50" s="38"/>
      <c r="M50" s="39"/>
      <c r="N50" s="39"/>
      <c r="O50" s="40"/>
      <c r="P50" s="41">
        <v>5</v>
      </c>
      <c r="Q50" s="41">
        <v>5</v>
      </c>
      <c r="R50" s="42">
        <f t="shared" si="3"/>
        <v>1</v>
      </c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</row>
    <row r="51" spans="1:46" ht="37.5" customHeight="1" x14ac:dyDescent="0.25">
      <c r="A51" s="47">
        <v>6</v>
      </c>
      <c r="B51" s="32" t="s">
        <v>75</v>
      </c>
      <c r="C51" s="38"/>
      <c r="D51" s="38"/>
      <c r="E51" s="39"/>
      <c r="F51" s="39"/>
      <c r="G51" s="39"/>
      <c r="H51" s="39"/>
      <c r="I51" s="39"/>
      <c r="J51" s="39"/>
      <c r="K51" s="38"/>
      <c r="L51" s="38"/>
      <c r="M51" s="39"/>
      <c r="N51" s="39"/>
      <c r="O51" s="40"/>
      <c r="P51" s="41">
        <v>2</v>
      </c>
      <c r="Q51" s="41">
        <v>1</v>
      </c>
      <c r="R51" s="42">
        <f t="shared" si="3"/>
        <v>0.5</v>
      </c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</row>
    <row r="52" spans="1:46" ht="99.75" customHeight="1" x14ac:dyDescent="0.25">
      <c r="A52" s="47">
        <v>7</v>
      </c>
      <c r="B52" s="32" t="s">
        <v>76</v>
      </c>
      <c r="C52" s="38"/>
      <c r="D52" s="38"/>
      <c r="E52" s="39"/>
      <c r="F52" s="39"/>
      <c r="G52" s="39"/>
      <c r="H52" s="39"/>
      <c r="I52" s="39"/>
      <c r="J52" s="39"/>
      <c r="K52" s="38"/>
      <c r="L52" s="38"/>
      <c r="M52" s="39"/>
      <c r="N52" s="39"/>
      <c r="O52" s="40"/>
      <c r="P52" s="41">
        <v>2</v>
      </c>
      <c r="Q52" s="41">
        <v>1</v>
      </c>
      <c r="R52" s="42">
        <f t="shared" si="3"/>
        <v>0.5</v>
      </c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</row>
    <row r="53" spans="1:46" ht="68.25" customHeight="1" x14ac:dyDescent="0.25">
      <c r="A53" s="46" t="s">
        <v>47</v>
      </c>
      <c r="B53" s="45" t="s">
        <v>77</v>
      </c>
      <c r="C53" s="73">
        <v>23.873000000000001</v>
      </c>
      <c r="D53" s="73">
        <v>0</v>
      </c>
      <c r="E53" s="73"/>
      <c r="F53" s="73"/>
      <c r="G53" s="73"/>
      <c r="H53" s="73"/>
      <c r="I53" s="73"/>
      <c r="J53" s="73"/>
      <c r="K53" s="73">
        <v>23.873000000000001</v>
      </c>
      <c r="L53" s="73">
        <v>0</v>
      </c>
      <c r="M53" s="73"/>
      <c r="N53" s="73"/>
      <c r="O53" s="50">
        <f>D53/C53</f>
        <v>0</v>
      </c>
      <c r="P53" s="74"/>
      <c r="Q53" s="74"/>
      <c r="R53" s="76">
        <f>(R54+R55+R56+R57+R58)/5</f>
        <v>0.46235294117647052</v>
      </c>
      <c r="S53" s="14"/>
      <c r="T53" s="12"/>
      <c r="U53" s="14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</row>
    <row r="54" spans="1:46" ht="67.5" customHeight="1" x14ac:dyDescent="0.25">
      <c r="A54" s="47">
        <v>1</v>
      </c>
      <c r="B54" s="32" t="s">
        <v>60</v>
      </c>
      <c r="C54" s="38"/>
      <c r="D54" s="38"/>
      <c r="E54" s="39"/>
      <c r="F54" s="39"/>
      <c r="G54" s="39"/>
      <c r="H54" s="39"/>
      <c r="I54" s="39"/>
      <c r="J54" s="39"/>
      <c r="K54" s="38"/>
      <c r="L54" s="38"/>
      <c r="M54" s="39"/>
      <c r="N54" s="39"/>
      <c r="O54" s="40" t="s">
        <v>63</v>
      </c>
      <c r="P54" s="41">
        <v>5</v>
      </c>
      <c r="Q54" s="41">
        <v>0</v>
      </c>
      <c r="R54" s="42">
        <f>Q54/P54</f>
        <v>0</v>
      </c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</row>
    <row r="55" spans="1:46" ht="99" customHeight="1" x14ac:dyDescent="0.25">
      <c r="A55" s="47">
        <v>2</v>
      </c>
      <c r="B55" s="32" t="s">
        <v>62</v>
      </c>
      <c r="C55" s="38"/>
      <c r="D55" s="38"/>
      <c r="E55" s="39"/>
      <c r="F55" s="39"/>
      <c r="G55" s="39"/>
      <c r="H55" s="39"/>
      <c r="I55" s="39"/>
      <c r="J55" s="39"/>
      <c r="K55" s="38"/>
      <c r="L55" s="38"/>
      <c r="M55" s="39"/>
      <c r="N55" s="39"/>
      <c r="O55" s="40"/>
      <c r="P55" s="41">
        <v>100</v>
      </c>
      <c r="Q55" s="41">
        <v>100</v>
      </c>
      <c r="R55" s="42">
        <f>Q55/P55</f>
        <v>1</v>
      </c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</row>
    <row r="56" spans="1:46" ht="69.75" customHeight="1" x14ac:dyDescent="0.25">
      <c r="A56" s="47">
        <v>3</v>
      </c>
      <c r="B56" s="32" t="s">
        <v>58</v>
      </c>
      <c r="C56" s="38"/>
      <c r="D56" s="38"/>
      <c r="E56" s="39"/>
      <c r="F56" s="39"/>
      <c r="G56" s="39"/>
      <c r="H56" s="39"/>
      <c r="I56" s="39"/>
      <c r="J56" s="39"/>
      <c r="K56" s="38"/>
      <c r="L56" s="38"/>
      <c r="M56" s="39"/>
      <c r="N56" s="39"/>
      <c r="O56" s="40"/>
      <c r="P56" s="41">
        <v>4</v>
      </c>
      <c r="Q56" s="41">
        <v>2</v>
      </c>
      <c r="R56" s="42">
        <f>Q56/P56</f>
        <v>0.5</v>
      </c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</row>
    <row r="57" spans="1:46" ht="147.75" customHeight="1" x14ac:dyDescent="0.25">
      <c r="A57" s="47">
        <v>4</v>
      </c>
      <c r="B57" s="32" t="s">
        <v>59</v>
      </c>
      <c r="C57" s="38"/>
      <c r="D57" s="38"/>
      <c r="E57" s="39"/>
      <c r="F57" s="39"/>
      <c r="G57" s="39"/>
      <c r="H57" s="39"/>
      <c r="I57" s="39"/>
      <c r="J57" s="39"/>
      <c r="K57" s="38"/>
      <c r="L57" s="38"/>
      <c r="M57" s="39"/>
      <c r="N57" s="39"/>
      <c r="O57" s="40"/>
      <c r="P57" s="41">
        <v>100</v>
      </c>
      <c r="Q57" s="41">
        <v>0</v>
      </c>
      <c r="R57" s="42">
        <f>Q57/P57</f>
        <v>0</v>
      </c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</row>
    <row r="58" spans="1:46" ht="124.5" customHeight="1" x14ac:dyDescent="0.25">
      <c r="A58" s="48">
        <v>5</v>
      </c>
      <c r="B58" s="32" t="s">
        <v>61</v>
      </c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50"/>
      <c r="P58" s="41">
        <v>85</v>
      </c>
      <c r="Q58" s="41">
        <v>69</v>
      </c>
      <c r="R58" s="79">
        <f>Q58/P58</f>
        <v>0.81176470588235294</v>
      </c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</row>
    <row r="59" spans="1:46" x14ac:dyDescent="0.25">
      <c r="A59" s="19"/>
      <c r="B59" s="19"/>
    </row>
    <row r="60" spans="1:46" x14ac:dyDescent="0.25">
      <c r="A60" s="19"/>
      <c r="B60" s="19"/>
    </row>
    <row r="61" spans="1:46" x14ac:dyDescent="0.25">
      <c r="A61" s="19"/>
      <c r="B61" s="19"/>
    </row>
    <row r="62" spans="1:46" ht="16.5" x14ac:dyDescent="0.25">
      <c r="A62" s="5" t="s">
        <v>54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6"/>
      <c r="Q62" s="10"/>
      <c r="R62" s="7" t="s">
        <v>51</v>
      </c>
    </row>
  </sheetData>
  <mergeCells count="13">
    <mergeCell ref="A2:R3"/>
    <mergeCell ref="B5:B7"/>
    <mergeCell ref="A5:A7"/>
    <mergeCell ref="C5:N5"/>
    <mergeCell ref="P5:Q6"/>
    <mergeCell ref="R5:R7"/>
    <mergeCell ref="C6:D6"/>
    <mergeCell ref="E6:F6"/>
    <mergeCell ref="G6:H6"/>
    <mergeCell ref="I6:J6"/>
    <mergeCell ref="K6:L6"/>
    <mergeCell ref="M6:N6"/>
    <mergeCell ref="O5:O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 6 мес 2023 год</vt:lpstr>
      <vt:lpstr>'за 6 мес 2023 год'!Заголовки_для_печати</vt:lpstr>
    </vt:vector>
  </TitlesOfParts>
  <Company>Администрация Ленинского района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Отдел экономики</dc:creator>
  <cp:lastModifiedBy>0878</cp:lastModifiedBy>
  <cp:lastPrinted>2023-10-18T08:54:35Z</cp:lastPrinted>
  <dcterms:created xsi:type="dcterms:W3CDTF">2015-09-18T08:48:16Z</dcterms:created>
  <dcterms:modified xsi:type="dcterms:W3CDTF">2023-10-18T11:34:50Z</dcterms:modified>
</cp:coreProperties>
</file>